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高齢者支援課\松井\"/>
    </mc:Choice>
  </mc:AlternateContent>
  <bookViews>
    <workbookView xWindow="0" yWindow="0" windowWidth="15345" windowHeight="4485"/>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Y8" i="20"/>
  <c r="S40" i="15" s="1"/>
  <c r="T8" i="20"/>
  <c r="S8" i="20"/>
  <c r="R8" i="20"/>
  <c r="Q8" i="20"/>
  <c r="X7" i="20"/>
  <c r="S28" i="15" s="1"/>
  <c r="S7" i="20"/>
  <c r="R7" i="20"/>
  <c r="Q7" i="20"/>
  <c r="AB29" i="15" s="1"/>
  <c r="S41" i="15" l="1"/>
  <c r="S30" i="15"/>
  <c r="S27" i="15" s="1"/>
  <c r="S25"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<sst xmlns="http://schemas.openxmlformats.org/spreadsheetml/2006/main" count="489" uniqueCount="397">
  <si>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</si>
  <si>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</si>
  <si>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</si>
  <si>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</si>
  <si>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</si>
  <si>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</si>
  <si>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</si>
  <si>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</si>
  <si>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</si>
  <si>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</si>
  <si>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</si>
  <si>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</si>
  <si>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</si>
  <si>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</si>
  <si>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</si>
  <si>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</si>
  <si>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</si>
  <si>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</si>
  <si>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</si>
  <si>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</si>
  <si>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</si>
  <si>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</si>
  <si>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</si>
  <si>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</si>
  <si>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</si>
  <si>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</si>
  <si>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</si>
  <si>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</si>
  <si>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</si>
  <si>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</si>
  <si>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</si>
  <si>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</si>
  <si>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</si>
  <si>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</si>
  <si>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</si>
  <si>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</si>
  <si>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</si>
  <si>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</si>
  <si>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</si>
  <si>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</si>
  <si>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</si>
  <si>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</si>
  <si>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</si>
  <si>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</si>
  <si>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</si>
  <si>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</si>
  <si>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</si>
  <si>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</si>
  <si>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</si>
  <si>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</si>
  <si>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</si>
  <si>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</si>
  <si>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</si>
  <si>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</si>
  <si>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</si>
  <si>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</si>
  <si>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</si>
  <si>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</si>
  <si>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</si>
  <si>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</si>
  <si>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</si>
  <si>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</si>
  <si>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</si>
  <si>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</si>
  <si>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</si>
  <si>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</si>
  <si>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</si>
  <si>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</si>
  <si>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</si>
  <si>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</si>
  <si>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</si>
  <si>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</si>
  <si>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</si>
  <si>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</si>
  <si>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</si>
  <si>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</si>
  <si>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</si>
  <si>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</si>
  <si>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</si>
  <si>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</si>
  <si>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</si>
  <si>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</si>
  <si>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</si>
  <si>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</si>
  <si>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</si>
  <si>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</si>
  <si>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</si>
  <si>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</si>
  <si>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</si>
  <si>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</si>
  <si>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</si>
  <si>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</si>
  <si>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</si>
  <si>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</si>
  <si>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</si>
  <si>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</si>
  <si>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</si>
  <si>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</si>
  <si>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</si>
  <si>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</si>
  <si>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</si>
  <si>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</si>
  <si>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</si>
  <si>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</si>
  <si>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</si>
  <si>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</si>
  <si>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</si>
  <si>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</si>
  <si>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</si>
  <si>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</si>
  <si>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</si>
  <si>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</si>
  <si>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</si>
  <si>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</si>
  <si>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</si>
  <si>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</si>
  <si>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</si>
  <si>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</si>
  <si>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</si>
  <si>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</si>
  <si>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</si>
  <si>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</si>
  <si>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</si>
  <si>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</si>
  <si>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</si>
  <si>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</si>
  <si>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</si>
  <si>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</si>
  <si>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</si>
  <si>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</si>
  <si>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</si>
  <si>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</si>
  <si>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</si>
  <si>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</si>
  <si>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</si>
  <si>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</si>
  <si>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</si>
  <si>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</si>
  <si>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</si>
  <si>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</si>
  <si>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</si>
  <si>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</si>
  <si>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</si>
  <si>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</si>
  <si>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</si>
  <si>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</si>
  <si>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</si>
  <si>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</si>
  <si>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</si>
  <si>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</si>
  <si>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</si>
  <si>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</si>
  <si>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</si>
  <si>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</si>
  <si>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</si>
  <si>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</si>
  <si>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</si>
  <si>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</si>
  <si>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</si>
  <si>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</si>
  <si>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</si>
  <si>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</si>
  <si>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</si>
  <si>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</si>
  <si>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</si>
  <si>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</si>
  <si>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</si>
  <si>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</si>
  <si>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</si>
  <si>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</si>
  <si>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</si>
  <si>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</si>
  <si>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</si>
  <si>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</si>
  <si>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</si>
  <si>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</si>
  <si>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</si>
  <si>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</si>
  <si>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</si>
  <si>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</si>
  <si>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</si>
  <si>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</si>
  <si>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</si>
  <si>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</si>
  <si>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</si>
  <si>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</si>
  <si>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</si>
  <si>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</si>
  <si>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</si>
  <si>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</si>
  <si>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</si>
  <si>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</si>
  <si>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</si>
  <si>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</si>
  <si>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</si>
  <si>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</si>
  <si>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</si>
  <si>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</si>
  <si>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</si>
  <si>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</si>
  <si>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</si>
  <si>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</si>
  <si>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</si>
  <si>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</si>
  <si>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</si>
  <si>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</si>
  <si>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</si>
  <si>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</si>
  <si>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</si>
  <si>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</si>
  <si>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</si>
  <si>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</si>
  <si>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</si>
  <si>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</si>
  <si>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</si>
  <si>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</si>
  <si>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</si>
  <si>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</si>
  <si>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</si>
  <si>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</si>
  <si>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</si>
  <si>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</si>
  <si>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</si>
  <si>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</si>
  <si>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</si>
  <si>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</si>
  <si>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</si>
  <si>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</si>
  <si>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</si>
  <si>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</si>
  <si>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</si>
  <si>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</si>
  <si>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</si>
  <si>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</si>
  <si>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</si>
  <si>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</si>
  <si>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</si>
  <si>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</si>
  <si>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</si>
  <si>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</si>
  <si>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</si>
  <si>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</si>
  <si>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</si>
  <si>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</si>
  <si>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</si>
  <si>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</si>
  <si>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</si>
  <si>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</si>
  <si>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</si>
  <si>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</si>
  <si>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</si>
  <si>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</si>
  <si>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</si>
  <si>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</si>
  <si>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</si>
  <si>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</si>
  <si>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</si>
  <si>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</si>
  <si>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</si>
  <si>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</si>
  <si>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</si>
  <si>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</si>
  <si>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</si>
  <si>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</si>
  <si>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</si>
  <si>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</si>
  <si>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</si>
  <si>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</si>
  <si>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</si>
  <si>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</si>
  <si>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</si>
  <si>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</si>
  <si>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</si>
  <si>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</si>
  <si>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</si>
  <si>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</si>
  <si>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</si>
  <si>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</si>
  <si>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</si>
  <si>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</si>
  <si>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</si>
  <si>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</si>
  <si>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</si>
  <si>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</si>
  <si>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</si>
  <si>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</si>
  <si>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</si>
  <si>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</si>
  <si>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</si>
  <si>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</si>
  <si>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</si>
  <si>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</si>
  <si>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</si>
  <si>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</si>
  <si>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</si>
  <si>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</si>
  <si>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</si>
  <si>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</si>
  <si>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</si>
  <si>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</si>
  <si>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</si>
  <si>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</si>
  <si>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</si>
  <si>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</si>
  <si>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</si>
  <si>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</si>
  <si>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</si>
  <si>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</si>
  <si>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</si>
  <si>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</si>
  <si>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</si>
  <si>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</si>
  <si>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</si>
  <si>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</si>
  <si>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</si>
  <si>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</si>
  <si>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</si>
  <si>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</si>
  <si>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</si>
  <si>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</si>
  <si>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</si>
  <si>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</si>
  <si>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</si>
  <si>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</si>
  <si>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</si>
  <si>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</si>
  <si>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</si>
  <si>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</si>
  <si>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</si>
  <si>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</si>
  <si>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</si>
  <si>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</si>
  <si>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</si>
  <si>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</si>
  <si>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</si>
  <si>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</si>
  <si>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</si>
  <si>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</si>
  <si>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</si>
  <si>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</si>
  <si>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</si>
  <si>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</si>
  <si>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</si>
  <si>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</si>
  <si>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</si>
  <si>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</si>
  <si>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</si>
  <si>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</si>
  <si>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</si>
  <si>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</si>
  <si>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</si>
  <si>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</si>
  <si>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</si>
  <si>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</si>
  <si>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</si>
  <si>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</si>
  <si>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</si>
  <si>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</si>
  <si>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</si>
  <si>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</si>
  <si>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</si>
  <si>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</si>
  <si>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</si>
  <si>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〇〇ケアサービス</t>
    <phoneticPr fontId="2"/>
  </si>
  <si>
    <t>〇〇ケアサービス</t>
    <phoneticPr fontId="2"/>
  </si>
  <si>
    <t>千代田区霞が関1-2-2</t>
    <rPh sb="0" eb="3">
      <t>チヨダ</t>
    </rPh>
    <rPh sb="3" eb="4">
      <t>ク</t>
    </rPh>
    <rPh sb="4" eb="5">
      <t>カスミ</t>
    </rPh>
    <rPh sb="6" eb="7">
      <t>セキ</t>
    </rPh>
    <phoneticPr fontId="2"/>
  </si>
  <si>
    <t>〇〇ビル18F</t>
    <phoneticPr fontId="2"/>
  </si>
  <si>
    <t>代表取締役</t>
    <rPh sb="0" eb="5">
      <t>ダイヒョウトリシマリヤク</t>
    </rPh>
    <phoneticPr fontId="2"/>
  </si>
  <si>
    <t>厚労　花子</t>
    <rPh sb="0" eb="2">
      <t>コウロウ</t>
    </rPh>
    <rPh sb="3" eb="5">
      <t>ハナコ</t>
    </rPh>
    <phoneticPr fontId="2"/>
  </si>
  <si>
    <t>コウロウ　タロウ</t>
    <phoneticPr fontId="2"/>
  </si>
  <si>
    <t>厚労　太郎</t>
    <rPh sb="0" eb="1">
      <t>コウ</t>
    </rPh>
    <rPh sb="1" eb="2">
      <t>ロウ</t>
    </rPh>
    <rPh sb="3" eb="5">
      <t>タロウ</t>
    </rPh>
    <phoneticPr fontId="2"/>
  </si>
  <si>
    <t>03-3571-0000</t>
    <phoneticPr fontId="2"/>
  </si>
  <si>
    <t>03-3571-9999</t>
    <phoneticPr fontId="2"/>
  </si>
  <si>
    <t>aaa@aaa.aa.jp</t>
    <phoneticPr fontId="2"/>
  </si>
  <si>
    <t>東京都</t>
    <rPh sb="0" eb="3">
      <t>トウキョウト</t>
    </rPh>
    <phoneticPr fontId="2"/>
  </si>
  <si>
    <t>世田谷区</t>
    <rPh sb="0" eb="4">
      <t>セタガヤク</t>
    </rPh>
    <phoneticPr fontId="2"/>
  </si>
  <si>
    <t>埼玉県</t>
    <rPh sb="0" eb="3">
      <t>サイタマケン</t>
    </rPh>
    <phoneticPr fontId="2"/>
  </si>
  <si>
    <t>神奈川県</t>
    <rPh sb="0" eb="4">
      <t>カナガワケン</t>
    </rPh>
    <phoneticPr fontId="2"/>
  </si>
  <si>
    <t>千葉県</t>
    <rPh sb="0" eb="3">
      <t>チバケン</t>
    </rPh>
    <phoneticPr fontId="2"/>
  </si>
  <si>
    <t>埼玉県</t>
    <rPh sb="0" eb="2">
      <t>サイタマ</t>
    </rPh>
    <rPh sb="2" eb="3">
      <t>ケン</t>
    </rPh>
    <phoneticPr fontId="2"/>
  </si>
  <si>
    <t>千代田区</t>
    <rPh sb="0" eb="4">
      <t>チヨダク</t>
    </rPh>
    <phoneticPr fontId="2"/>
  </si>
  <si>
    <t>豊島区</t>
    <rPh sb="0" eb="3">
      <t>トヨシマク</t>
    </rPh>
    <phoneticPr fontId="2"/>
  </si>
  <si>
    <t>さいたま市</t>
    <rPh sb="4" eb="5">
      <t>シ</t>
    </rPh>
    <phoneticPr fontId="2"/>
  </si>
  <si>
    <t>横浜市</t>
    <rPh sb="0" eb="3">
      <t>ヨコハマシ</t>
    </rPh>
    <phoneticPr fontId="2"/>
  </si>
  <si>
    <t>千葉市</t>
    <rPh sb="0" eb="3">
      <t>チバシ</t>
    </rPh>
    <phoneticPr fontId="2"/>
  </si>
  <si>
    <t>介護保険事業所名称01</t>
    <rPh sb="0" eb="9">
      <t>カイゴホケンジギョウショメイショウ</t>
    </rPh>
    <phoneticPr fontId="2"/>
  </si>
  <si>
    <t>介護保険事業所名称02</t>
    <rPh sb="0" eb="9">
      <t>カイゴホケンジギョウショメイショウ</t>
    </rPh>
    <phoneticPr fontId="2"/>
  </si>
  <si>
    <t>介護保険事業所名称03</t>
    <rPh sb="0" eb="9">
      <t>カイゴホケンジギョウショメイショウ</t>
    </rPh>
    <phoneticPr fontId="2"/>
  </si>
  <si>
    <t>介護保険事業所名称04</t>
    <rPh sb="0" eb="9">
      <t>カイゴホケンジギョウショメイショウ</t>
    </rPh>
    <phoneticPr fontId="2"/>
  </si>
  <si>
    <t>介護保険事業所名称05</t>
    <rPh sb="0" eb="9">
      <t>カイゴホケンジギョウショメイショウ</t>
    </rPh>
    <phoneticPr fontId="2"/>
  </si>
  <si>
    <t>介護保険事業所名称06</t>
    <rPh sb="0" eb="9">
      <t>カイゴホケンジギョウショメイショウ</t>
    </rPh>
    <phoneticPr fontId="2"/>
  </si>
  <si>
    <t>定期巡回･随時対応型訪問介護看護</t>
  </si>
  <si>
    <t>介護予防小規模多機能型居宅介護</t>
  </si>
  <si>
    <t>介護予防短期入所療養介護（老健）</t>
  </si>
  <si>
    <t>加算Ⅱ</t>
  </si>
  <si>
    <t>加算Ⅰ</t>
  </si>
  <si>
    <t>特定Ⅰ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</si>
</sst>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6" fillId="0" borderId="0" xfId="0" applyFont="1" applyFill="1">
      <alignment vertical="center"/>
    </xf>
    <xf numFmtId="0" fontId="38"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9" fillId="0" borderId="39" xfId="0" applyFont="1" applyFill="1" applyBorder="1">
      <alignment vertical="center"/>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6" fillId="0" borderId="39" xfId="0" applyFont="1" applyFill="1" applyBorder="1">
      <alignment vertical="center"/>
    </xf>
    <xf numFmtId="0" fontId="40" fillId="0" borderId="0" xfId="0" applyFont="1" applyFill="1" applyBorder="1">
      <alignment vertical="center"/>
    </xf>
    <xf numFmtId="0" fontId="36" fillId="7" borderId="9" xfId="0" applyFont="1" applyFill="1" applyBorder="1">
      <alignment vertical="center"/>
    </xf>
    <xf numFmtId="0" fontId="39" fillId="7" borderId="10" xfId="0" applyFont="1" applyFill="1" applyBorder="1">
      <alignment vertical="center"/>
    </xf>
    <xf numFmtId="0" fontId="36" fillId="7" borderId="10" xfId="0" applyFont="1" applyFill="1" applyBorder="1">
      <alignment vertical="center"/>
    </xf>
    <xf numFmtId="0" fontId="40" fillId="7" borderId="10" xfId="0" applyFont="1" applyFill="1" applyBorder="1" applyAlignment="1">
      <alignment horizontal="center" vertical="center"/>
    </xf>
    <xf numFmtId="0" fontId="40" fillId="7" borderId="10" xfId="0" applyFont="1" applyFill="1" applyBorder="1">
      <alignment vertical="center"/>
    </xf>
    <xf numFmtId="0" fontId="40" fillId="7" borderId="54" xfId="0" applyFont="1" applyFill="1" applyBorder="1">
      <alignment vertical="center"/>
    </xf>
    <xf numFmtId="0" fontId="36" fillId="4" borderId="9" xfId="0" applyFont="1" applyFill="1" applyBorder="1">
      <alignment vertical="center"/>
    </xf>
    <xf numFmtId="0" fontId="39" fillId="4" borderId="10" xfId="0" applyFont="1" applyFill="1" applyBorder="1">
      <alignment vertical="center"/>
    </xf>
    <xf numFmtId="0" fontId="36" fillId="4" borderId="10" xfId="0" applyFont="1" applyFill="1" applyBorder="1">
      <alignment vertical="center"/>
    </xf>
    <xf numFmtId="0" fontId="40" fillId="4" borderId="10" xfId="0" applyFont="1" applyFill="1" applyBorder="1">
      <alignment vertical="center"/>
    </xf>
    <xf numFmtId="0" fontId="36" fillId="4" borderId="54" xfId="0" applyFont="1" applyFill="1" applyBorder="1">
      <alignment vertical="center"/>
    </xf>
    <xf numFmtId="0" fontId="36" fillId="0" borderId="36" xfId="0" applyFont="1" applyFill="1" applyBorder="1">
      <alignment vertical="center"/>
    </xf>
    <xf numFmtId="0" fontId="36" fillId="0" borderId="44" xfId="0" applyFont="1" applyFill="1" applyBorder="1">
      <alignment vertical="center"/>
    </xf>
    <xf numFmtId="0" fontId="36" fillId="0" borderId="25" xfId="0" applyFont="1" applyFill="1" applyBorder="1">
      <alignment vertical="center"/>
    </xf>
    <xf numFmtId="0" fontId="36" fillId="0" borderId="45" xfId="0" applyFont="1" applyFill="1" applyBorder="1">
      <alignment vertical="center"/>
    </xf>
    <xf numFmtId="0" fontId="37" fillId="0" borderId="0" xfId="0" applyFont="1" applyFill="1" applyBorder="1" applyAlignment="1">
      <alignment horizontal="left" vertical="center"/>
    </xf>
    <xf numFmtId="0" fontId="37" fillId="0" borderId="0" xfId="0" applyFont="1" applyFill="1">
      <alignment vertical="center"/>
    </xf>
    <xf numFmtId="0" fontId="41" fillId="0" borderId="0" xfId="0" applyFont="1" applyFill="1" applyBorder="1" applyAlignment="1">
      <alignment horizontal="lef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7" fillId="0" borderId="2" xfId="0" applyFont="1" applyFill="1" applyBorder="1" applyAlignment="1">
      <alignment horizontal="center" vertical="center"/>
    </xf>
    <xf numFmtId="0" fontId="37" fillId="0" borderId="15" xfId="0" applyFont="1" applyFill="1" applyBorder="1" applyAlignment="1">
      <alignment vertical="center"/>
    </xf>
    <xf numFmtId="0" fontId="37" fillId="0" borderId="3" xfId="0" applyFont="1" applyFill="1" applyBorder="1" applyAlignment="1">
      <alignment vertical="center"/>
    </xf>
    <xf numFmtId="0" fontId="37" fillId="0" borderId="3" xfId="0" applyFont="1" applyFill="1" applyBorder="1" applyAlignment="1" applyProtection="1">
      <alignment vertical="center" shrinkToFit="1"/>
      <protection locked="0"/>
    </xf>
    <xf numFmtId="0" fontId="37" fillId="0" borderId="5" xfId="0" applyFont="1" applyFill="1" applyBorder="1" applyAlignment="1">
      <alignment horizontal="center" vertical="center"/>
    </xf>
    <xf numFmtId="0" fontId="37" fillId="0" borderId="6" xfId="0" applyFont="1" applyFill="1" applyBorder="1" applyAlignment="1">
      <alignment vertical="center"/>
    </xf>
    <xf numFmtId="0" fontId="37" fillId="0" borderId="6" xfId="0" applyFont="1" applyFill="1" applyBorder="1" applyAlignment="1">
      <alignment horizontal="center" vertical="center"/>
    </xf>
    <xf numFmtId="0" fontId="37" fillId="0" borderId="6" xfId="0" applyFont="1" applyFill="1" applyBorder="1" applyAlignment="1" applyProtection="1">
      <alignment vertical="center" shrinkToFit="1"/>
      <protection locked="0"/>
    </xf>
    <xf numFmtId="0" fontId="42" fillId="0" borderId="6" xfId="0" applyFont="1" applyFill="1" applyBorder="1" applyAlignment="1" applyProtection="1">
      <alignment horizontal="right" vertical="center"/>
      <protection locked="0"/>
    </xf>
    <xf numFmtId="0" fontId="37" fillId="0" borderId="21" xfId="0" applyFont="1" applyFill="1" applyBorder="1" applyAlignment="1">
      <alignment horizontal="center" vertical="center"/>
    </xf>
    <xf numFmtId="0" fontId="37" fillId="0" borderId="40" xfId="0" applyFont="1" applyFill="1" applyBorder="1" applyAlignment="1">
      <alignment vertical="center"/>
    </xf>
    <xf numFmtId="0" fontId="37" fillId="0" borderId="10" xfId="0" applyFont="1" applyFill="1" applyBorder="1" applyAlignment="1">
      <alignment horizontal="center" vertical="center"/>
    </xf>
    <xf numFmtId="0" fontId="37" fillId="0" borderId="10" xfId="0" applyFont="1" applyFill="1" applyBorder="1" applyAlignment="1" applyProtection="1">
      <alignment vertical="center" shrinkToFit="1"/>
      <protection locked="0"/>
    </xf>
    <xf numFmtId="0" fontId="37" fillId="0" borderId="49" xfId="0" applyFont="1" applyFill="1" applyBorder="1" applyAlignment="1">
      <alignment vertical="center"/>
    </xf>
    <xf numFmtId="0" fontId="37" fillId="0" borderId="18" xfId="0" applyFont="1" applyFill="1" applyBorder="1" applyAlignment="1">
      <alignment vertical="center"/>
    </xf>
    <xf numFmtId="0" fontId="37" fillId="0" borderId="20" xfId="0" applyFont="1" applyFill="1" applyBorder="1" applyAlignment="1">
      <alignment horizontal="center" vertical="center"/>
    </xf>
    <xf numFmtId="0" fontId="37" fillId="0" borderId="20" xfId="0" applyFont="1" applyFill="1" applyBorder="1" applyAlignment="1" applyProtection="1">
      <alignment vertical="center" shrinkToFit="1"/>
      <protection locked="0"/>
    </xf>
    <xf numFmtId="0" fontId="41" fillId="0" borderId="6" xfId="0" applyFont="1" applyFill="1" applyBorder="1" applyAlignment="1">
      <alignment vertical="center"/>
    </xf>
    <xf numFmtId="0" fontId="37" fillId="0" borderId="6" xfId="0" applyFont="1" applyFill="1" applyBorder="1" applyAlignment="1">
      <alignment horizontal="left" vertical="center"/>
    </xf>
    <xf numFmtId="176" fontId="43" fillId="0" borderId="0" xfId="0" applyNumberFormat="1"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1"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176" fontId="40" fillId="2" borderId="7" xfId="0" applyNumberFormat="1" applyFont="1" applyFill="1" applyBorder="1" applyAlignment="1" applyProtection="1">
      <alignment vertical="center"/>
      <protection locked="0"/>
    </xf>
    <xf numFmtId="176" fontId="40" fillId="0" borderId="7" xfId="0" applyNumberFormat="1" applyFont="1" applyFill="1" applyBorder="1" applyAlignment="1" applyProtection="1">
      <alignment vertical="center"/>
      <protection locked="0"/>
    </xf>
    <xf numFmtId="0" fontId="40" fillId="0" borderId="6" xfId="0" applyFont="1" applyFill="1" applyBorder="1" applyAlignment="1">
      <alignment vertical="center"/>
    </xf>
    <xf numFmtId="0" fontId="37" fillId="0" borderId="0" xfId="0" applyFont="1" applyFill="1" applyBorder="1">
      <alignment vertical="center"/>
    </xf>
    <xf numFmtId="0" fontId="37" fillId="0" borderId="12" xfId="0" applyFont="1" applyFill="1" applyBorder="1" applyAlignment="1">
      <alignment vertical="center"/>
    </xf>
    <xf numFmtId="176" fontId="40" fillId="2" borderId="11" xfId="0" applyNumberFormat="1" applyFont="1" applyFill="1" applyBorder="1" applyAlignment="1" applyProtection="1">
      <alignment vertical="center"/>
      <protection locked="0"/>
    </xf>
    <xf numFmtId="176" fontId="40" fillId="0" borderId="11" xfId="0" applyNumberFormat="1" applyFont="1" applyFill="1" applyBorder="1" applyAlignment="1" applyProtection="1">
      <alignment vertical="center"/>
      <protection locked="0"/>
    </xf>
    <xf numFmtId="0" fontId="40" fillId="0" borderId="10" xfId="0" applyFont="1" applyFill="1" applyBorder="1" applyAlignment="1">
      <alignment vertical="center"/>
    </xf>
    <xf numFmtId="0" fontId="37" fillId="0" borderId="52" xfId="0" applyFont="1" applyFill="1" applyBorder="1" applyAlignment="1">
      <alignment vertical="center"/>
    </xf>
    <xf numFmtId="0" fontId="37" fillId="0" borderId="14" xfId="0" applyFont="1" applyFill="1" applyBorder="1" applyAlignment="1">
      <alignment horizontal="center" vertical="center"/>
    </xf>
    <xf numFmtId="176" fontId="40" fillId="0" borderId="24" xfId="0" applyNumberFormat="1" applyFont="1" applyFill="1" applyBorder="1" applyAlignment="1" applyProtection="1">
      <alignment vertical="center"/>
      <protection locked="0"/>
    </xf>
    <xf numFmtId="0" fontId="40" fillId="0" borderId="19"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1" fillId="0" borderId="0" xfId="0" applyNumberFormat="1" applyFont="1" applyFill="1" applyBorder="1" applyAlignment="1">
      <alignment horizontal="center" vertical="center"/>
    </xf>
    <xf numFmtId="0" fontId="44" fillId="0" borderId="40" xfId="0" applyFont="1" applyFill="1" applyBorder="1" applyAlignment="1">
      <alignment horizontal="left" vertical="center"/>
    </xf>
    <xf numFmtId="0" fontId="37" fillId="0" borderId="41" xfId="0" applyFont="1" applyFill="1" applyBorder="1" applyAlignment="1" applyProtection="1">
      <alignment vertical="center" shrinkToFit="1"/>
      <protection locked="0"/>
    </xf>
    <xf numFmtId="0" fontId="37" fillId="0" borderId="18" xfId="0" applyFont="1" applyFill="1" applyBorder="1" applyAlignment="1">
      <alignment horizontal="center" vertical="center"/>
    </xf>
    <xf numFmtId="0" fontId="37" fillId="5"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pplyProtection="1">
      <alignment vertical="center" shrinkToFit="1"/>
      <protection locked="0"/>
    </xf>
    <xf numFmtId="0" fontId="44" fillId="0" borderId="42" xfId="0" applyFont="1" applyFill="1" applyBorder="1" applyAlignment="1" applyProtection="1">
      <alignment vertical="center" shrinkToFit="1"/>
      <protection locked="0"/>
    </xf>
    <xf numFmtId="0" fontId="37" fillId="0" borderId="0" xfId="0" applyFont="1" applyFill="1" applyBorder="1" applyAlignment="1">
      <alignment vertical="center" wrapText="1"/>
    </xf>
    <xf numFmtId="0" fontId="44" fillId="0" borderId="42" xfId="0" applyFont="1" applyFill="1" applyBorder="1" applyAlignment="1">
      <alignment vertical="center"/>
    </xf>
    <xf numFmtId="0" fontId="37" fillId="0" borderId="43"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Font="1" applyFill="1" applyBorder="1" applyAlignment="1">
      <alignment vertical="center"/>
    </xf>
    <xf numFmtId="0" fontId="37" fillId="0" borderId="8" xfId="0" applyFont="1" applyFill="1" applyBorder="1" applyAlignment="1">
      <alignment vertical="center"/>
    </xf>
    <xf numFmtId="0" fontId="37" fillId="0" borderId="18" xfId="0" applyFont="1" applyFill="1" applyBorder="1" applyAlignment="1" applyProtection="1">
      <alignment vertical="center" shrinkToFit="1"/>
      <protection locked="0"/>
    </xf>
    <xf numFmtId="49" fontId="41" fillId="0" borderId="0" xfId="0" applyNumberFormat="1" applyFont="1" applyFill="1" applyAlignment="1">
      <alignment horizontal="center" vertical="top"/>
    </xf>
    <xf numFmtId="49" fontId="36" fillId="0" borderId="0" xfId="0" applyNumberFormat="1" applyFont="1" applyFill="1">
      <alignment vertical="center"/>
    </xf>
    <xf numFmtId="0" fontId="36" fillId="0" borderId="0" xfId="0" applyFont="1" applyFill="1" applyAlignment="1">
      <alignment vertical="center"/>
    </xf>
    <xf numFmtId="49" fontId="36" fillId="0" borderId="28" xfId="0" applyNumberFormat="1" applyFont="1" applyFill="1" applyBorder="1">
      <alignment vertical="center"/>
    </xf>
    <xf numFmtId="0" fontId="36" fillId="0" borderId="29" xfId="0" applyFont="1" applyFill="1" applyBorder="1">
      <alignment vertical="center"/>
    </xf>
    <xf numFmtId="0" fontId="36" fillId="0" borderId="29" xfId="0" applyFont="1" applyFill="1" applyBorder="1" applyAlignment="1">
      <alignment vertical="center"/>
    </xf>
    <xf numFmtId="0" fontId="36" fillId="0" borderId="30" xfId="0" applyFont="1" applyFill="1" applyBorder="1" applyAlignment="1">
      <alignment vertical="center"/>
    </xf>
    <xf numFmtId="0" fontId="45" fillId="0" borderId="39" xfId="0" applyFont="1" applyFill="1" applyBorder="1" applyAlignment="1">
      <alignment vertical="center" wrapText="1"/>
    </xf>
    <xf numFmtId="0" fontId="45" fillId="0" borderId="36" xfId="0" applyFont="1" applyFill="1" applyBorder="1" applyAlignment="1">
      <alignment vertical="center" wrapText="1"/>
    </xf>
    <xf numFmtId="0" fontId="40" fillId="0" borderId="0" xfId="0" applyFont="1" applyFill="1" applyBorder="1" applyAlignment="1">
      <alignment vertical="center"/>
    </xf>
    <xf numFmtId="0" fontId="45" fillId="0" borderId="0" xfId="0" applyFont="1" applyFill="1" applyBorder="1" applyAlignment="1">
      <alignment vertical="center" wrapText="1"/>
    </xf>
    <xf numFmtId="0" fontId="45" fillId="0" borderId="39" xfId="0" applyFont="1" applyFill="1" applyBorder="1">
      <alignment vertical="center"/>
    </xf>
    <xf numFmtId="0" fontId="45" fillId="0" borderId="0" xfId="0" applyFont="1" applyFill="1" applyBorder="1">
      <alignment vertical="center"/>
    </xf>
    <xf numFmtId="0" fontId="46"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left" vertical="center"/>
    </xf>
    <xf numFmtId="0" fontId="46" fillId="0" borderId="36" xfId="0" applyFont="1" applyFill="1" applyBorder="1">
      <alignment vertical="center"/>
    </xf>
    <xf numFmtId="0" fontId="46" fillId="0" borderId="0" xfId="0" applyFont="1" applyFill="1" applyBorder="1" applyAlignment="1">
      <alignment horizontal="center" vertical="center"/>
    </xf>
    <xf numFmtId="0" fontId="45" fillId="0" borderId="25" xfId="0" applyFont="1" applyFill="1" applyBorder="1">
      <alignment vertical="center"/>
    </xf>
    <xf numFmtId="0" fontId="47" fillId="0" borderId="0" xfId="0" applyFo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36" fillId="0" borderId="0" xfId="0" applyFont="1" applyFill="1" applyProtection="1">
      <alignment vertical="center"/>
      <protection locked="0"/>
    </xf>
    <xf numFmtId="0" fontId="40" fillId="0" borderId="0" xfId="0" applyFont="1" applyBorder="1" applyAlignment="1" applyProtection="1">
      <alignment vertical="center"/>
      <protection locked="0"/>
    </xf>
    <xf numFmtId="0" fontId="40" fillId="0" borderId="1"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37" fillId="7" borderId="6" xfId="0" applyFont="1" applyFill="1" applyBorder="1" applyProtection="1">
      <alignment vertical="center"/>
      <protection locked="0"/>
    </xf>
    <xf numFmtId="0" fontId="40" fillId="0" borderId="0" xfId="0" applyFont="1" applyBorder="1" applyProtection="1">
      <alignment vertical="center"/>
      <protection locked="0"/>
    </xf>
    <xf numFmtId="0" fontId="40" fillId="5" borderId="2" xfId="0" applyFont="1" applyFill="1" applyBorder="1" applyProtection="1">
      <alignment vertical="center"/>
      <protection locked="0"/>
    </xf>
    <xf numFmtId="176" fontId="40" fillId="0" borderId="0" xfId="0" applyNumberFormat="1" applyFont="1" applyBorder="1" applyAlignment="1" applyProtection="1">
      <alignment vertical="center" shrinkToFit="1"/>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protection locked="0"/>
    </xf>
    <xf numFmtId="0" fontId="36" fillId="0" borderId="5" xfId="0" applyFont="1" applyBorder="1">
      <alignment vertical="center"/>
    </xf>
    <xf numFmtId="0" fontId="40" fillId="2" borderId="7" xfId="0" applyFont="1" applyFill="1" applyBorder="1" applyAlignment="1" applyProtection="1">
      <alignment vertical="center" wrapText="1"/>
      <protection locked="0"/>
    </xf>
    <xf numFmtId="0" fontId="40" fillId="7" borderId="2" xfId="0" applyFont="1" applyFill="1" applyBorder="1" applyProtection="1">
      <alignment vertical="center"/>
      <protection locked="0"/>
    </xf>
    <xf numFmtId="0" fontId="36" fillId="7" borderId="3" xfId="0" applyFont="1" applyFill="1" applyBorder="1">
      <alignment vertical="center"/>
    </xf>
    <xf numFmtId="0" fontId="36" fillId="7" borderId="3" xfId="0" applyFont="1" applyFill="1" applyBorder="1" applyProtection="1">
      <alignment vertical="center"/>
      <protection locked="0"/>
    </xf>
    <xf numFmtId="0" fontId="36" fillId="5" borderId="3" xfId="0" applyFont="1" applyFill="1" applyBorder="1">
      <alignment vertical="center"/>
    </xf>
    <xf numFmtId="0" fontId="36" fillId="5" borderId="4" xfId="0" applyFont="1" applyFill="1" applyBorder="1">
      <alignment vertical="center"/>
    </xf>
    <xf numFmtId="0" fontId="36" fillId="2" borderId="1" xfId="0" applyFont="1" applyFill="1" applyBorder="1" applyAlignment="1" applyProtection="1">
      <alignment vertical="center"/>
      <protection locked="0"/>
    </xf>
    <xf numFmtId="0" fontId="40" fillId="2" borderId="6"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16" xfId="0" applyFont="1" applyFill="1" applyBorder="1" applyAlignment="1" applyProtection="1">
      <alignment vertical="center"/>
      <protection locked="0"/>
    </xf>
    <xf numFmtId="0" fontId="40" fillId="2" borderId="46"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41"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protection locked="0"/>
    </xf>
    <xf numFmtId="0" fontId="37" fillId="2" borderId="19"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6" fillId="2" borderId="17" xfId="0" applyFont="1" applyFill="1" applyBorder="1" applyAlignment="1" applyProtection="1">
      <alignment vertical="center"/>
      <protection locked="0"/>
    </xf>
    <xf numFmtId="0" fontId="40" fillId="2" borderId="17"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wrapText="1"/>
      <protection locked="0"/>
    </xf>
    <xf numFmtId="0" fontId="40" fillId="0" borderId="16" xfId="0" applyNumberFormat="1"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6" fontId="40" fillId="7" borderId="16" xfId="0" applyNumberFormat="1" applyFont="1" applyFill="1" applyBorder="1" applyAlignment="1" applyProtection="1">
      <alignment vertical="center" shrinkToFit="1"/>
    </xf>
    <xf numFmtId="176" fontId="40" fillId="7" borderId="7" xfId="0" applyNumberFormat="1" applyFont="1" applyFill="1" applyBorder="1" applyAlignment="1" applyProtection="1">
      <alignment vertical="center" shrinkToFit="1"/>
    </xf>
    <xf numFmtId="0" fontId="40" fillId="5" borderId="16" xfId="0" applyFont="1" applyFill="1" applyBorder="1" applyAlignment="1" applyProtection="1">
      <alignment horizontal="center" vertical="center"/>
      <protection locked="0"/>
    </xf>
    <xf numFmtId="176" fontId="40" fillId="5" borderId="16" xfId="0" applyNumberFormat="1" applyFont="1" applyFill="1" applyBorder="1" applyAlignment="1" applyProtection="1">
      <alignment vertical="center" shrinkToFit="1"/>
    </xf>
    <xf numFmtId="177" fontId="37" fillId="0" borderId="1" xfId="0" applyNumberFormat="1" applyFont="1" applyFill="1" applyBorder="1" applyAlignment="1" applyProtection="1">
      <alignment horizontal="center" vertical="center"/>
      <protection locked="0"/>
    </xf>
    <xf numFmtId="0" fontId="40" fillId="2" borderId="1" xfId="0" applyNumberFormat="1" applyFont="1" applyFill="1" applyBorder="1" applyAlignment="1" applyProtection="1">
      <alignment vertical="center"/>
      <protection locked="0"/>
    </xf>
    <xf numFmtId="176" fontId="40" fillId="7" borderId="1" xfId="0" applyNumberFormat="1" applyFont="1" applyFill="1" applyBorder="1" applyAlignment="1" applyProtection="1">
      <alignment vertical="center" shrinkToFit="1"/>
    </xf>
    <xf numFmtId="176" fontId="40" fillId="5" borderId="1" xfId="0" applyNumberFormat="1" applyFont="1" applyFill="1" applyBorder="1" applyAlignment="1" applyProtection="1">
      <alignment vertical="center" shrinkToFit="1"/>
    </xf>
    <xf numFmtId="176" fontId="40" fillId="5" borderId="4" xfId="0" applyNumberFormat="1" applyFont="1" applyFill="1" applyBorder="1" applyAlignment="1" applyProtection="1">
      <alignment vertical="center" shrinkToFit="1"/>
    </xf>
    <xf numFmtId="179" fontId="40" fillId="5" borderId="4" xfId="0" applyNumberFormat="1" applyFont="1" applyFill="1" applyBorder="1" applyAlignment="1" applyProtection="1">
      <alignment vertical="center" shrinkToFit="1"/>
    </xf>
    <xf numFmtId="181" fontId="40" fillId="5" borderId="1" xfId="0" applyNumberFormat="1" applyFont="1" applyFill="1" applyBorder="1" applyAlignment="1">
      <alignment vertical="center" shrinkToFit="1"/>
    </xf>
    <xf numFmtId="176" fontId="40" fillId="5" borderId="7" xfId="0" applyNumberFormat="1" applyFont="1" applyFill="1" applyBorder="1" applyAlignment="1" applyProtection="1">
      <alignment vertical="center" shrinkToFit="1"/>
    </xf>
    <xf numFmtId="179" fontId="40" fillId="5" borderId="7" xfId="0" applyNumberFormat="1" applyFont="1" applyFill="1" applyBorder="1" applyAlignment="1" applyProtection="1">
      <alignment vertical="center" shrinkToFit="1"/>
    </xf>
    <xf numFmtId="181" fontId="40" fillId="5" borderId="16" xfId="0" applyNumberFormat="1" applyFont="1" applyFill="1" applyBorder="1" applyAlignment="1">
      <alignment vertical="center" shrinkToFit="1"/>
    </xf>
    <xf numFmtId="0" fontId="40" fillId="7" borderId="1" xfId="0" applyFont="1" applyFill="1" applyBorder="1" applyAlignment="1" applyProtection="1">
      <alignment horizontal="center" vertical="center"/>
      <protection locked="0"/>
    </xf>
    <xf numFmtId="176" fontId="40" fillId="7" borderId="4" xfId="0" applyNumberFormat="1" applyFont="1" applyFill="1" applyBorder="1" applyAlignment="1" applyProtection="1">
      <alignment vertical="center" shrinkToFit="1"/>
    </xf>
    <xf numFmtId="0" fontId="40" fillId="5" borderId="1" xfId="0"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0" fillId="0" borderId="0" xfId="0" applyFont="1" applyFill="1" applyAlignment="1">
      <alignment horizontal="left" vertical="top"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49" fontId="49" fillId="0" borderId="0" xfId="0" applyNumberFormat="1" applyFont="1" applyFill="1" applyAlignment="1">
      <alignment vertical="top"/>
    </xf>
    <xf numFmtId="0" fontId="41" fillId="0" borderId="0" xfId="0" applyFont="1" applyFill="1" applyAlignment="1">
      <alignment horizontal="left" vertical="top" wrapText="1"/>
    </xf>
    <xf numFmtId="49" fontId="52"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0" fillId="0" borderId="3" xfId="0" applyNumberFormat="1" applyFont="1" applyFill="1" applyBorder="1" applyAlignment="1">
      <alignment horizontal="left" vertical="center" wrapText="1"/>
    </xf>
    <xf numFmtId="49" fontId="40" fillId="0" borderId="3" xfId="0" applyNumberFormat="1" applyFont="1" applyBorder="1" applyAlignment="1">
      <alignment horizontal="left" vertical="center" wrapText="1"/>
    </xf>
    <xf numFmtId="0" fontId="41" fillId="6" borderId="85" xfId="0" applyFont="1" applyFill="1" applyBorder="1" applyAlignment="1">
      <alignment horizontal="center" vertical="center" wrapText="1"/>
    </xf>
    <xf numFmtId="0" fontId="26" fillId="0" borderId="0" xfId="0" applyFont="1" applyFill="1" applyAlignment="1">
      <alignment vertical="top"/>
    </xf>
    <xf numFmtId="0" fontId="41" fillId="6" borderId="61" xfId="0" applyFont="1" applyFill="1" applyBorder="1" applyAlignment="1">
      <alignment horizontal="center" vertical="center" wrapText="1"/>
    </xf>
    <xf numFmtId="0" fontId="41" fillId="6" borderId="92" xfId="0" applyFont="1" applyFill="1" applyBorder="1" applyAlignment="1">
      <alignment horizontal="center" vertical="center" wrapText="1"/>
    </xf>
    <xf numFmtId="0" fontId="41" fillId="6" borderId="94" xfId="0" applyFont="1" applyFill="1" applyBorder="1" applyAlignment="1">
      <alignment horizontal="center" vertical="center" wrapText="1"/>
    </xf>
    <xf numFmtId="0" fontId="41" fillId="6" borderId="96" xfId="0" applyFont="1" applyFill="1" applyBorder="1" applyAlignment="1">
      <alignment horizontal="center" vertical="center" wrapText="1"/>
    </xf>
    <xf numFmtId="0" fontId="41" fillId="6" borderId="98" xfId="0" applyFont="1" applyFill="1" applyBorder="1" applyAlignment="1">
      <alignment horizontal="center" vertical="center" wrapText="1"/>
    </xf>
    <xf numFmtId="0" fontId="26" fillId="0" borderId="0" xfId="0" applyFont="1" applyBorder="1" applyAlignment="1">
      <alignment vertical="top"/>
    </xf>
    <xf numFmtId="0" fontId="41" fillId="6" borderId="6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left" vertical="top" wrapText="1"/>
    </xf>
    <xf numFmtId="0" fontId="53" fillId="0" borderId="0" xfId="0" applyFont="1">
      <alignment vertical="center"/>
    </xf>
    <xf numFmtId="49" fontId="37" fillId="0" borderId="0" xfId="0" applyNumberFormat="1" applyFont="1" applyFill="1" applyAlignment="1">
      <alignment vertical="top"/>
    </xf>
    <xf numFmtId="0" fontId="41" fillId="2" borderId="62" xfId="0" applyFont="1" applyFill="1" applyBorder="1" applyAlignment="1">
      <alignment vertical="center" wrapText="1"/>
    </xf>
    <xf numFmtId="0" fontId="41" fillId="2" borderId="93" xfId="0" applyFont="1" applyFill="1" applyBorder="1" applyAlignment="1">
      <alignment vertical="center" wrapText="1"/>
    </xf>
    <xf numFmtId="0" fontId="41" fillId="2" borderId="95" xfId="0" applyFont="1" applyFill="1" applyBorder="1" applyAlignment="1">
      <alignment vertical="center" wrapText="1"/>
    </xf>
    <xf numFmtId="0" fontId="41" fillId="2" borderId="97" xfId="0" applyFont="1" applyFill="1" applyBorder="1" applyAlignment="1">
      <alignment vertical="center" wrapText="1"/>
    </xf>
    <xf numFmtId="0" fontId="41" fillId="2" borderId="88" xfId="0" applyFont="1" applyFill="1" applyBorder="1" applyAlignment="1">
      <alignment vertical="center" wrapText="1"/>
    </xf>
    <xf numFmtId="0" fontId="41" fillId="2" borderId="36" xfId="0" applyFont="1" applyFill="1" applyBorder="1" applyAlignment="1">
      <alignment vertical="center" wrapText="1"/>
    </xf>
    <xf numFmtId="0" fontId="41" fillId="2" borderId="45" xfId="0" applyFont="1" applyFill="1" applyBorder="1" applyAlignment="1">
      <alignment vertical="center" wrapText="1"/>
    </xf>
    <xf numFmtId="0" fontId="41"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41" fillId="0" borderId="0" xfId="0" applyFont="1" applyFill="1" applyBorder="1" applyAlignment="1">
      <alignment horizontal="right" vertical="center"/>
    </xf>
    <xf numFmtId="0" fontId="40" fillId="6" borderId="0" xfId="0" applyFont="1" applyFill="1" applyBorder="1" applyAlignment="1">
      <alignment vertical="center" wrapText="1"/>
    </xf>
    <xf numFmtId="0" fontId="41" fillId="6" borderId="0" xfId="0" applyFont="1" applyFill="1" applyBorder="1" applyAlignment="1">
      <alignment vertical="center"/>
    </xf>
    <xf numFmtId="0" fontId="40" fillId="6" borderId="0" xfId="0" applyFont="1" applyFill="1" applyAlignment="1">
      <alignment vertical="center" wrapText="1"/>
    </xf>
    <xf numFmtId="0" fontId="56" fillId="0" borderId="0" xfId="0" applyFont="1" applyAlignment="1">
      <alignment vertical="top"/>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37" fillId="0" borderId="0" xfId="0" applyFont="1" applyAlignment="1">
      <alignment vertical="center"/>
    </xf>
    <xf numFmtId="0" fontId="40" fillId="0" borderId="104" xfId="0" applyFont="1" applyBorder="1" applyProtection="1">
      <alignment vertical="center"/>
      <protection locked="0"/>
    </xf>
    <xf numFmtId="0" fontId="40" fillId="0" borderId="105" xfId="0" applyFont="1" applyBorder="1" applyProtection="1">
      <alignment vertical="center"/>
      <protection locked="0"/>
    </xf>
    <xf numFmtId="0" fontId="40" fillId="0" borderId="106" xfId="0" applyFont="1" applyBorder="1" applyProtection="1">
      <alignment vertical="center"/>
      <protection locked="0"/>
    </xf>
    <xf numFmtId="0" fontId="40" fillId="0" borderId="107" xfId="0" applyFont="1" applyFill="1" applyBorder="1" applyAlignment="1">
      <alignment vertical="center" shrinkToFit="1"/>
    </xf>
    <xf numFmtId="0" fontId="40" fillId="0" borderId="73" xfId="0" applyFont="1" applyFill="1" applyBorder="1" applyAlignment="1" applyProtection="1">
      <alignment horizontal="center" vertical="center" wrapText="1"/>
      <protection locked="0"/>
    </xf>
    <xf numFmtId="0" fontId="40" fillId="0" borderId="108" xfId="0" applyFont="1" applyBorder="1" applyProtection="1">
      <alignment vertical="center"/>
      <protection locked="0"/>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 xfId="0" applyNumberFormat="1" applyFont="1" applyBorder="1" applyProtection="1">
      <alignment vertical="center"/>
      <protection locked="0"/>
    </xf>
    <xf numFmtId="176" fontId="40" fillId="0" borderId="3" xfId="0" applyNumberFormat="1" applyFont="1" applyBorder="1" applyProtection="1">
      <alignment vertical="center"/>
      <protection locked="0"/>
    </xf>
    <xf numFmtId="0" fontId="40" fillId="2" borderId="108" xfId="0" applyFont="1" applyFill="1" applyBorder="1" applyAlignment="1" applyProtection="1">
      <alignment vertical="center" wrapText="1"/>
      <protection locked="0"/>
    </xf>
    <xf numFmtId="0" fontId="40" fillId="7" borderId="115" xfId="0" applyFont="1" applyFill="1" applyBorder="1" applyProtection="1">
      <alignment vertical="center"/>
      <protection locked="0"/>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99" xfId="0" applyNumberFormat="1" applyFont="1" applyFill="1" applyBorder="1" applyProtection="1">
      <alignment vertical="center"/>
      <protection locked="0"/>
    </xf>
    <xf numFmtId="179" fontId="40" fillId="5" borderId="1" xfId="0" applyNumberFormat="1" applyFont="1" applyFill="1" applyBorder="1" applyAlignment="1" applyProtection="1">
      <alignment vertical="center" shrinkToFit="1"/>
    </xf>
    <xf numFmtId="0" fontId="40" fillId="0" borderId="89" xfId="0" applyFont="1" applyBorder="1" applyAlignment="1" applyProtection="1">
      <alignment horizontal="center" vertical="center"/>
      <protection locked="0"/>
    </xf>
    <xf numFmtId="0" fontId="40" fillId="0" borderId="89" xfId="0" applyFont="1" applyBorder="1" applyAlignment="1" applyProtection="1">
      <alignment horizontal="center" vertical="center" wrapText="1"/>
      <protection locked="0"/>
    </xf>
    <xf numFmtId="0" fontId="40" fillId="2" borderId="89" xfId="0" applyFont="1" applyFill="1" applyBorder="1" applyAlignment="1" applyProtection="1">
      <alignment vertical="center" wrapText="1"/>
      <protection locked="0"/>
    </xf>
    <xf numFmtId="176" fontId="40" fillId="0" borderId="89" xfId="0" applyNumberFormat="1" applyFont="1" applyBorder="1" applyAlignment="1" applyProtection="1">
      <alignment vertical="center" shrinkToFit="1"/>
    </xf>
    <xf numFmtId="0" fontId="37" fillId="0" borderId="0" xfId="0" applyFont="1" applyBorder="1" applyAlignment="1" applyProtection="1">
      <alignment vertical="center" wrapText="1"/>
      <protection locked="0"/>
    </xf>
    <xf numFmtId="0" fontId="40" fillId="5" borderId="109" xfId="0" applyFont="1" applyFill="1" applyBorder="1" applyProtection="1">
      <alignment vertical="center"/>
      <protection locked="0"/>
    </xf>
    <xf numFmtId="0" fontId="37"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7" fillId="0" borderId="69" xfId="0" applyFont="1" applyFill="1" applyBorder="1" applyAlignment="1">
      <alignment horizontal="center" vertical="center" wrapText="1"/>
    </xf>
    <xf numFmtId="0" fontId="30" fillId="0" borderId="0" xfId="0" applyFont="1">
      <alignment vertical="center"/>
    </xf>
    <xf numFmtId="0" fontId="37" fillId="0" borderId="118" xfId="0" applyFont="1" applyFill="1" applyBorder="1" applyAlignment="1">
      <alignment vertical="center"/>
    </xf>
    <xf numFmtId="0" fontId="32" fillId="12" borderId="58" xfId="0" applyFont="1" applyFill="1" applyBorder="1">
      <alignment vertical="center"/>
    </xf>
    <xf numFmtId="0" fontId="40"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0" fillId="0" borderId="119" xfId="0" applyFont="1" applyFill="1" applyBorder="1" applyAlignment="1">
      <alignment horizontal="center" vertical="center"/>
    </xf>
    <xf numFmtId="0" fontId="40" fillId="2" borderId="120" xfId="0" applyNumberFormat="1" applyFont="1" applyFill="1" applyBorder="1" applyAlignment="1" applyProtection="1">
      <alignment vertical="center"/>
      <protection locked="0"/>
    </xf>
    <xf numFmtId="0" fontId="40" fillId="2" borderId="121"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shrinkToFit="1"/>
      <protection locked="0"/>
    </xf>
    <xf numFmtId="0" fontId="40" fillId="2" borderId="31" xfId="0" applyNumberFormat="1" applyFont="1" applyFill="1" applyBorder="1" applyAlignment="1" applyProtection="1">
      <alignment vertical="center"/>
      <protection locked="0"/>
    </xf>
    <xf numFmtId="0" fontId="40" fillId="2" borderId="32" xfId="0" applyNumberFormat="1" applyFont="1" applyFill="1" applyBorder="1" applyAlignment="1" applyProtection="1">
      <alignment vertical="center"/>
      <protection locked="0"/>
    </xf>
    <xf numFmtId="0" fontId="40" fillId="2" borderId="1" xfId="0" applyNumberFormat="1" applyFont="1" applyFill="1" applyBorder="1" applyAlignment="1" applyProtection="1">
      <alignment vertical="center" shrinkToFit="1"/>
      <protection locked="0"/>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0" fontId="40" fillId="0" borderId="69" xfId="0" applyFont="1" applyFill="1" applyBorder="1" applyAlignment="1">
      <alignment vertical="center"/>
    </xf>
    <xf numFmtId="0" fontId="40" fillId="0" borderId="31" xfId="0" applyFont="1" applyFill="1" applyBorder="1" applyAlignment="1">
      <alignment horizontal="center" vertical="center"/>
    </xf>
    <xf numFmtId="0" fontId="40" fillId="0" borderId="31"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0" fillId="6" borderId="7" xfId="0" applyNumberFormat="1" applyFont="1" applyFill="1" applyBorder="1" applyAlignment="1" applyProtection="1">
      <alignment vertical="center" shrinkToFit="1"/>
    </xf>
    <xf numFmtId="176" fontId="40" fillId="6" borderId="1" xfId="0" applyNumberFormat="1" applyFont="1" applyFill="1" applyBorder="1" applyAlignment="1" applyProtection="1">
      <alignment vertical="center" shrinkToFit="1"/>
    </xf>
    <xf numFmtId="176" fontId="40" fillId="6" borderId="4" xfId="0" applyNumberFormat="1" applyFont="1" applyFill="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0" fontId="41" fillId="0" borderId="16" xfId="0" applyFont="1" applyBorder="1" applyAlignment="1" applyProtection="1">
      <alignment horizontal="center" vertical="center" wrapText="1"/>
      <protection locked="0"/>
    </xf>
    <xf numFmtId="0" fontId="41" fillId="0" borderId="73" xfId="0" applyFont="1" applyBorder="1" applyAlignment="1" applyProtection="1">
      <alignment horizontal="center" vertical="center" wrapText="1"/>
      <protection locked="0"/>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0" fillId="2" borderId="16" xfId="0" applyNumberFormat="1" applyFont="1" applyFill="1" applyBorder="1" applyAlignment="1" applyProtection="1">
      <alignment vertical="center" wrapText="1" shrinkToFit="1"/>
      <protection locked="0"/>
    </xf>
    <xf numFmtId="0" fontId="40"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0" fillId="5" borderId="7" xfId="0" applyNumberFormat="1" applyFont="1" applyFill="1" applyBorder="1" applyAlignment="1" applyProtection="1">
      <alignment vertical="center" shrinkToFit="1"/>
    </xf>
    <xf numFmtId="183" fontId="40" fillId="5" borderId="1" xfId="0" applyNumberFormat="1" applyFont="1" applyFill="1" applyBorder="1" applyAlignment="1" applyProtection="1">
      <alignment vertical="center" shrinkToFit="1"/>
    </xf>
    <xf numFmtId="183" fontId="40" fillId="5" borderId="4" xfId="0" applyNumberFormat="1" applyFont="1" applyFill="1" applyBorder="1" applyAlignment="1" applyProtection="1">
      <alignment vertical="center" shrinkToFit="1"/>
    </xf>
    <xf numFmtId="0" fontId="40" fillId="2" borderId="46" xfId="0" applyFont="1" applyFill="1" applyBorder="1" applyAlignment="1" applyProtection="1">
      <alignment horizontal="center" vertical="center"/>
      <protection locked="0"/>
    </xf>
    <xf numFmtId="176" fontId="41" fillId="0" borderId="68" xfId="0" applyNumberFormat="1" applyFont="1" applyBorder="1" applyAlignment="1" applyProtection="1">
      <alignment horizontal="center" vertical="center" wrapText="1" shrinkToFit="1"/>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7" fillId="8" borderId="76" xfId="4"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5" fillId="0" borderId="0" xfId="0" applyFont="1" applyFill="1" applyBorder="1" applyAlignment="1">
      <alignment horizontal="center" vertical="center"/>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lignment horizontal="center" vertical="center"/>
    </xf>
    <xf numFmtId="0" fontId="37" fillId="0" borderId="48" xfId="0" applyFont="1" applyFill="1" applyBorder="1" applyAlignment="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protection locked="0"/>
    </xf>
    <xf numFmtId="0" fontId="41" fillId="3" borderId="3" xfId="0" applyFont="1" applyFill="1" applyBorder="1" applyAlignment="1" applyProtection="1">
      <alignment horizontal="center" vertical="center" wrapText="1" shrinkToFit="1"/>
      <protection locked="0"/>
    </xf>
    <xf numFmtId="0" fontId="41" fillId="3" borderId="4" xfId="0" applyFont="1" applyFill="1" applyBorder="1" applyAlignment="1" applyProtection="1">
      <alignment horizontal="center" vertical="center" wrapText="1" shrinkToFit="1"/>
      <protection locked="0"/>
    </xf>
    <xf numFmtId="0" fontId="41" fillId="3" borderId="5" xfId="0" applyFont="1" applyFill="1" applyBorder="1" applyAlignment="1" applyProtection="1">
      <alignment horizontal="center" vertical="center" wrapText="1" shrinkToFit="1"/>
      <protection locked="0"/>
    </xf>
    <xf numFmtId="0" fontId="41" fillId="3" borderId="6" xfId="0" applyFont="1" applyFill="1" applyBorder="1" applyAlignment="1" applyProtection="1">
      <alignment horizontal="center" vertical="center" wrapText="1" shrinkToFit="1"/>
      <protection locked="0"/>
    </xf>
    <xf numFmtId="0" fontId="41" fillId="3" borderId="7" xfId="0" applyFont="1" applyFill="1" applyBorder="1" applyAlignment="1" applyProtection="1">
      <alignment horizontal="center" vertical="center" wrapText="1" shrinkToFit="1"/>
      <protection locked="0"/>
    </xf>
    <xf numFmtId="0" fontId="41" fillId="2" borderId="53" xfId="0" applyFont="1" applyFill="1" applyBorder="1" applyAlignment="1">
      <alignment horizontal="left" vertical="center" wrapText="1"/>
    </xf>
    <xf numFmtId="0" fontId="37"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1" fillId="2" borderId="10" xfId="0" applyFont="1" applyFill="1" applyBorder="1" applyAlignment="1">
      <alignment vertical="center" wrapText="1"/>
    </xf>
    <xf numFmtId="0" fontId="48" fillId="2" borderId="10" xfId="0" applyFont="1" applyFill="1" applyBorder="1" applyAlignment="1">
      <alignment vertical="center" wrapText="1"/>
    </xf>
    <xf numFmtId="0" fontId="41" fillId="2" borderId="10" xfId="0" applyFont="1" applyFill="1" applyBorder="1" applyAlignment="1">
      <alignment horizontal="left" vertical="center" wrapText="1"/>
    </xf>
    <xf numFmtId="0" fontId="37" fillId="0" borderId="122" xfId="0" applyFont="1" applyFill="1" applyBorder="1" applyAlignment="1" applyProtection="1">
      <alignment horizontal="center" vertical="center" shrinkToFit="1"/>
      <protection locked="0"/>
    </xf>
    <xf numFmtId="0" fontId="37" fillId="0" borderId="123" xfId="0" applyFont="1" applyFill="1" applyBorder="1" applyAlignment="1" applyProtection="1">
      <alignment horizontal="center" vertical="center" shrinkToFit="1"/>
      <protection locked="0"/>
    </xf>
    <xf numFmtId="0" fontId="37" fillId="0" borderId="124" xfId="0" applyFont="1" applyFill="1" applyBorder="1" applyAlignment="1" applyProtection="1">
      <alignment horizontal="center" vertical="center" shrinkToFit="1"/>
      <protection locked="0"/>
    </xf>
    <xf numFmtId="0" fontId="37" fillId="0" borderId="125" xfId="0" applyFont="1" applyFill="1" applyBorder="1" applyAlignment="1" applyProtection="1">
      <alignment horizontal="center" vertical="center" shrinkToFit="1"/>
      <protection locked="0"/>
    </xf>
    <xf numFmtId="0" fontId="37" fillId="0" borderId="126" xfId="0" applyFont="1" applyFill="1" applyBorder="1" applyAlignment="1" applyProtection="1">
      <alignment horizontal="center" vertical="center" shrinkToFit="1"/>
      <protection locked="0"/>
    </xf>
    <xf numFmtId="0" fontId="37" fillId="0" borderId="127" xfId="0" applyFont="1" applyFill="1" applyBorder="1" applyAlignment="1" applyProtection="1">
      <alignment horizontal="center" vertical="center" shrinkToFit="1"/>
      <protection locked="0"/>
    </xf>
    <xf numFmtId="0" fontId="41" fillId="2" borderId="14"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91" xfId="0" applyFont="1" applyFill="1" applyBorder="1" applyAlignment="1">
      <alignment horizontal="left" vertical="center" wrapText="1"/>
    </xf>
    <xf numFmtId="0" fontId="41" fillId="2" borderId="51" xfId="0" applyFont="1" applyFill="1" applyBorder="1" applyAlignment="1">
      <alignment horizontal="left" vertical="center" wrapText="1"/>
    </xf>
    <xf numFmtId="0" fontId="41" fillId="2" borderId="95" xfId="0" applyFont="1" applyFill="1" applyBorder="1" applyAlignment="1">
      <alignment horizontal="left" vertical="center" wrapText="1"/>
    </xf>
    <xf numFmtId="182" fontId="37" fillId="0" borderId="10" xfId="0" applyNumberFormat="1" applyFont="1" applyFill="1" applyBorder="1" applyAlignment="1" applyProtection="1">
      <alignment horizontal="center" vertical="center"/>
      <protection locked="0"/>
    </xf>
    <xf numFmtId="182" fontId="37" fillId="0" borderId="11"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vertical="center"/>
      <protection locked="0"/>
    </xf>
    <xf numFmtId="176" fontId="37" fillId="0" borderId="3" xfId="0" applyNumberFormat="1" applyFont="1" applyFill="1" applyBorder="1" applyAlignment="1" applyProtection="1">
      <alignment vertical="center"/>
      <protection locked="0"/>
    </xf>
    <xf numFmtId="0" fontId="41" fillId="0" borderId="0" xfId="0" applyFont="1" applyFill="1" applyBorder="1" applyAlignment="1">
      <alignment horizontal="left" vertical="top" wrapText="1"/>
    </xf>
    <xf numFmtId="182" fontId="37" fillId="0" borderId="14" xfId="0" applyNumberFormat="1" applyFont="1" applyFill="1" applyBorder="1" applyAlignment="1" applyProtection="1">
      <alignment horizontal="center" vertical="center"/>
      <protection locked="0"/>
    </xf>
    <xf numFmtId="182" fontId="37" fillId="0" borderId="88" xfId="0" applyNumberFormat="1" applyFont="1" applyFill="1" applyBorder="1" applyAlignment="1" applyProtection="1">
      <alignment horizontal="center" vertical="center"/>
      <protection locked="0"/>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44" fillId="0" borderId="0"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5" borderId="0" xfId="0" applyFont="1" applyFill="1" applyBorder="1" applyAlignment="1">
      <alignment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protection locked="0"/>
    </xf>
    <xf numFmtId="176" fontId="37" fillId="2" borderId="10" xfId="0" applyNumberFormat="1" applyFont="1" applyFill="1" applyBorder="1" applyAlignment="1" applyProtection="1">
      <alignment vertical="center"/>
      <protection locked="0"/>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0" fontId="41" fillId="2" borderId="13" xfId="0" applyFont="1" applyFill="1" applyBorder="1" applyAlignment="1">
      <alignment horizontal="left" vertical="center" wrapText="1"/>
    </xf>
    <xf numFmtId="176" fontId="37" fillId="0" borderId="12" xfId="0" applyNumberFormat="1" applyFont="1" applyFill="1" applyBorder="1" applyAlignment="1" applyProtection="1">
      <alignment vertical="center"/>
      <protection locked="0"/>
    </xf>
    <xf numFmtId="176" fontId="37" fillId="0" borderId="10" xfId="0" applyNumberFormat="1" applyFont="1" applyFill="1" applyBorder="1" applyAlignment="1" applyProtection="1">
      <alignment vertical="center"/>
      <protection locked="0"/>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176" fontId="37" fillId="0" borderId="2" xfId="0" applyNumberFormat="1" applyFont="1" applyFill="1" applyBorder="1" applyAlignment="1" applyProtection="1">
      <alignment horizontal="right" vertical="center"/>
      <protection locked="0"/>
    </xf>
    <xf numFmtId="0" fontId="37" fillId="0" borderId="3" xfId="0" applyFont="1" applyFill="1" applyBorder="1" applyAlignment="1" applyProtection="1">
      <alignment horizontal="right" vertical="center"/>
      <protection locked="0"/>
    </xf>
    <xf numFmtId="0" fontId="37" fillId="2" borderId="21"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22" xfId="0" applyFont="1" applyFill="1" applyBorder="1" applyAlignment="1" applyProtection="1">
      <alignment vertical="center"/>
      <protection locked="0"/>
    </xf>
    <xf numFmtId="176" fontId="37" fillId="0" borderId="5" xfId="0" applyNumberFormat="1" applyFont="1" applyFill="1" applyBorder="1" applyAlignment="1" applyProtection="1">
      <alignment horizontal="right" vertical="center"/>
      <protection locked="0"/>
    </xf>
    <xf numFmtId="0" fontId="37" fillId="0" borderId="6" xfId="0" applyFont="1" applyFill="1" applyBorder="1" applyAlignment="1" applyProtection="1">
      <alignment horizontal="right" vertical="center"/>
      <protection locked="0"/>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protection locked="0"/>
    </xf>
    <xf numFmtId="176" fontId="37" fillId="2" borderId="51" xfId="0" applyNumberFormat="1" applyFont="1" applyFill="1" applyBorder="1" applyAlignment="1" applyProtection="1">
      <alignment vertical="center"/>
      <protection locked="0"/>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protection locked="0"/>
    </xf>
    <xf numFmtId="176" fontId="37" fillId="2" borderId="14" xfId="0" applyNumberFormat="1" applyFont="1" applyFill="1" applyBorder="1" applyAlignment="1" applyProtection="1">
      <alignment vertical="center"/>
      <protection locked="0"/>
    </xf>
    <xf numFmtId="176" fontId="37" fillId="0" borderId="52" xfId="0" applyNumberFormat="1" applyFont="1" applyFill="1" applyBorder="1" applyAlignment="1" applyProtection="1">
      <alignment vertical="center"/>
      <protection locked="0"/>
    </xf>
    <xf numFmtId="176" fontId="37" fillId="0" borderId="14" xfId="0" applyNumberFormat="1" applyFont="1" applyFill="1" applyBorder="1" applyAlignment="1" applyProtection="1">
      <alignment vertical="center"/>
      <protection locked="0"/>
    </xf>
    <xf numFmtId="0" fontId="37" fillId="2" borderId="1" xfId="0" applyFont="1" applyFill="1" applyBorder="1" applyAlignment="1" applyProtection="1">
      <alignment vertical="center"/>
      <protection locked="0"/>
    </xf>
    <xf numFmtId="0" fontId="37" fillId="2" borderId="23"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37" fillId="2" borderId="24" xfId="0" applyFont="1" applyFill="1" applyBorder="1" applyAlignment="1" applyProtection="1">
      <alignment vertical="center"/>
      <protection locked="0"/>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0" xfId="0" applyFont="1" applyFill="1" applyBorder="1" applyAlignment="1">
      <alignment horizontal="left" vertical="center" wrapText="1"/>
    </xf>
    <xf numFmtId="176" fontId="37" fillId="0" borderId="12" xfId="0" applyNumberFormat="1" applyFont="1" applyFill="1" applyBorder="1" applyAlignment="1" applyProtection="1">
      <alignment horizontal="right" vertical="center"/>
      <protection locked="0"/>
    </xf>
    <xf numFmtId="0" fontId="37" fillId="0" borderId="10" xfId="0" applyFont="1" applyFill="1" applyBorder="1" applyAlignment="1" applyProtection="1">
      <alignment horizontal="right" vertical="center"/>
      <protection locked="0"/>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176" fontId="37" fillId="0" borderId="50" xfId="0" applyNumberFormat="1" applyFont="1" applyFill="1" applyBorder="1" applyAlignment="1" applyProtection="1">
      <alignment vertical="center"/>
      <protection locked="0"/>
    </xf>
    <xf numFmtId="176" fontId="37" fillId="0" borderId="51" xfId="0" applyNumberFormat="1" applyFont="1" applyFill="1" applyBorder="1" applyAlignment="1" applyProtection="1">
      <alignment vertical="center"/>
      <protection locked="0"/>
    </xf>
    <xf numFmtId="182" fontId="37" fillId="0" borderId="51" xfId="0" applyNumberFormat="1" applyFont="1" applyFill="1" applyBorder="1" applyAlignment="1" applyProtection="1">
      <alignment horizontal="center" vertical="center"/>
      <protection locked="0"/>
    </xf>
    <xf numFmtId="182" fontId="37" fillId="0" borderId="79" xfId="0" applyNumberFormat="1" applyFont="1" applyFill="1" applyBorder="1" applyAlignment="1" applyProtection="1">
      <alignment horizontal="center" vertical="center"/>
      <protection locked="0"/>
    </xf>
    <xf numFmtId="0" fontId="48" fillId="2" borderId="14" xfId="0" applyFont="1" applyFill="1" applyBorder="1" applyAlignment="1">
      <alignment horizontal="left" vertical="center" wrapText="1"/>
    </xf>
    <xf numFmtId="0" fontId="48" fillId="2" borderId="88" xfId="0" applyFont="1" applyFill="1" applyBorder="1" applyAlignment="1">
      <alignment horizontal="left" vertical="center" wrapText="1"/>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6"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wrapText="1"/>
    </xf>
    <xf numFmtId="49" fontId="41" fillId="0" borderId="2" xfId="0" applyNumberFormat="1" applyFont="1" applyFill="1" applyBorder="1" applyAlignment="1">
      <alignment vertical="center" wrapText="1"/>
    </xf>
    <xf numFmtId="49" fontId="41" fillId="0" borderId="3" xfId="0" applyNumberFormat="1" applyFont="1" applyFill="1" applyBorder="1" applyAlignment="1">
      <alignment vertical="center" wrapText="1"/>
    </xf>
    <xf numFmtId="49" fontId="41" fillId="0" borderId="4" xfId="0" applyNumberFormat="1" applyFont="1" applyFill="1" applyBorder="1" applyAlignment="1">
      <alignment vertical="center" wrapText="1"/>
    </xf>
    <xf numFmtId="49" fontId="40" fillId="0"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49" fontId="40" fillId="0" borderId="6"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0" fontId="41" fillId="2" borderId="86" xfId="0" applyFont="1" applyFill="1" applyBorder="1" applyAlignment="1">
      <alignment horizontal="left" vertical="center" wrapText="1"/>
    </xf>
    <xf numFmtId="0" fontId="41" fillId="2" borderId="87" xfId="0" applyFont="1" applyFill="1" applyBorder="1" applyAlignment="1">
      <alignment horizontal="left" vertical="center" wrapText="1"/>
    </xf>
    <xf numFmtId="0" fontId="41" fillId="2" borderId="20" xfId="0" applyFont="1" applyFill="1" applyBorder="1" applyAlignment="1">
      <alignment vertical="center" wrapText="1"/>
    </xf>
    <xf numFmtId="0" fontId="41" fillId="2" borderId="51" xfId="0" applyFont="1" applyFill="1" applyBorder="1" applyAlignment="1">
      <alignment vertical="center" wrapText="1"/>
    </xf>
    <xf numFmtId="0" fontId="41" fillId="2" borderId="13" xfId="0" applyFont="1" applyFill="1" applyBorder="1" applyAlignment="1">
      <alignment vertical="center" wrapText="1"/>
    </xf>
    <xf numFmtId="0" fontId="41" fillId="2" borderId="88" xfId="0" applyFont="1" applyFill="1" applyBorder="1" applyAlignment="1">
      <alignment horizontal="left" vertical="center" wrapText="1"/>
    </xf>
    <xf numFmtId="0" fontId="37" fillId="2" borderId="1" xfId="0" applyFont="1" applyFill="1" applyBorder="1" applyAlignment="1">
      <alignment horizontal="center" vertical="center"/>
    </xf>
    <xf numFmtId="176" fontId="37" fillId="0" borderId="55" xfId="0" applyNumberFormat="1" applyFont="1" applyFill="1" applyBorder="1" applyAlignment="1" applyProtection="1">
      <alignment horizontal="center" vertical="center"/>
      <protection locked="0"/>
    </xf>
    <xf numFmtId="176" fontId="37" fillId="0" borderId="56" xfId="0" applyNumberFormat="1" applyFont="1" applyFill="1" applyBorder="1" applyAlignment="1" applyProtection="1">
      <alignment horizontal="center" vertical="center"/>
      <protection locked="0"/>
    </xf>
    <xf numFmtId="176" fontId="37" fillId="0" borderId="57" xfId="0" applyNumberFormat="1" applyFont="1" applyFill="1" applyBorder="1" applyAlignment="1" applyProtection="1">
      <alignment horizontal="center" vertical="center"/>
      <protection locked="0"/>
    </xf>
    <xf numFmtId="176" fontId="37" fillId="0" borderId="59" xfId="0" applyNumberFormat="1" applyFont="1" applyFill="1" applyBorder="1" applyAlignment="1" applyProtection="1">
      <alignment horizontal="center" vertical="center"/>
      <protection locked="0"/>
    </xf>
    <xf numFmtId="176" fontId="37" fillId="0" borderId="60" xfId="0" applyNumberFormat="1" applyFont="1" applyFill="1" applyBorder="1" applyAlignment="1" applyProtection="1">
      <alignment horizontal="center" vertical="center"/>
      <protection locked="0"/>
    </xf>
    <xf numFmtId="0" fontId="38" fillId="6" borderId="0" xfId="0" applyFont="1" applyFill="1" applyAlignment="1">
      <alignment horizontal="center" vertical="center"/>
    </xf>
    <xf numFmtId="0" fontId="37" fillId="2" borderId="23" xfId="0" applyFont="1" applyFill="1" applyBorder="1" applyAlignment="1">
      <alignment vertical="center"/>
    </xf>
    <xf numFmtId="0" fontId="37" fillId="2" borderId="19" xfId="0" applyFont="1" applyFill="1" applyBorder="1" applyAlignment="1">
      <alignment vertical="center"/>
    </xf>
    <xf numFmtId="0" fontId="37" fillId="2" borderId="24" xfId="0" applyFont="1" applyFill="1" applyBorder="1" applyAlignment="1">
      <alignment vertical="center"/>
    </xf>
    <xf numFmtId="0" fontId="38" fillId="0" borderId="0" xfId="0" applyFont="1" applyFill="1" applyAlignment="1">
      <alignment horizontal="right" vertical="center" shrinkToFi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3" xfId="0" applyFont="1" applyFill="1" applyBorder="1" applyAlignment="1">
      <alignment horizontal="center" vertical="center"/>
    </xf>
    <xf numFmtId="0" fontId="37" fillId="0" borderId="19" xfId="0" applyFont="1" applyFill="1" applyBorder="1" applyAlignment="1">
      <alignment horizontal="center" vertical="center"/>
    </xf>
    <xf numFmtId="0" fontId="37" fillId="2" borderId="6" xfId="0" applyNumberFormat="1" applyFont="1" applyFill="1" applyBorder="1" applyAlignment="1" applyProtection="1">
      <alignment vertical="center"/>
      <protection locked="0"/>
    </xf>
    <xf numFmtId="176" fontId="37" fillId="0" borderId="47" xfId="0" applyNumberFormat="1" applyFont="1" applyFill="1" applyBorder="1" applyAlignment="1" applyProtection="1">
      <alignment horizontal="right" vertical="center"/>
      <protection locked="0"/>
    </xf>
    <xf numFmtId="0" fontId="37"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8"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2" borderId="50" xfId="0" applyFont="1" applyFill="1" applyBorder="1" applyAlignment="1" applyProtection="1">
      <alignment vertical="center"/>
      <protection locked="0"/>
    </xf>
    <xf numFmtId="0" fontId="37" fillId="2" borderId="51" xfId="0" applyFont="1" applyFill="1" applyBorder="1" applyAlignment="1" applyProtection="1">
      <alignment vertical="center"/>
      <protection locked="0"/>
    </xf>
    <xf numFmtId="0" fontId="37" fillId="2" borderId="79" xfId="0" applyFont="1" applyFill="1" applyBorder="1" applyAlignment="1" applyProtection="1">
      <alignment vertical="center"/>
      <protection locked="0"/>
    </xf>
    <xf numFmtId="0" fontId="37" fillId="2" borderId="52" xfId="0" applyFont="1" applyFill="1" applyBorder="1" applyAlignment="1" applyProtection="1">
      <alignment vertical="center" wrapText="1"/>
      <protection locked="0"/>
    </xf>
    <xf numFmtId="0" fontId="37" fillId="2" borderId="14" xfId="0" applyFont="1" applyFill="1" applyBorder="1" applyAlignment="1" applyProtection="1">
      <alignment vertical="center" wrapText="1"/>
      <protection locked="0"/>
    </xf>
    <xf numFmtId="0" fontId="37" fillId="2" borderId="80" xfId="0" applyFont="1" applyFill="1" applyBorder="1" applyAlignment="1" applyProtection="1">
      <alignment vertical="center" wrapText="1"/>
      <protection locked="0"/>
    </xf>
    <xf numFmtId="0" fontId="37" fillId="2" borderId="50" xfId="0" applyFont="1" applyFill="1" applyBorder="1" applyAlignment="1">
      <alignment vertical="center"/>
    </xf>
    <xf numFmtId="0" fontId="37" fillId="2" borderId="51" xfId="0" applyFont="1" applyFill="1" applyBorder="1" applyAlignment="1">
      <alignment vertical="center"/>
    </xf>
    <xf numFmtId="0" fontId="37" fillId="2" borderId="79" xfId="0" applyFont="1" applyFill="1" applyBorder="1" applyAlignment="1">
      <alignment vertical="center"/>
    </xf>
    <xf numFmtId="0" fontId="37" fillId="0" borderId="2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9" xfId="0" applyFont="1" applyFill="1" applyBorder="1" applyAlignment="1">
      <alignment vertical="center" wrapText="1"/>
    </xf>
    <xf numFmtId="0" fontId="37" fillId="0" borderId="10" xfId="0" applyFont="1" applyFill="1" applyBorder="1" applyAlignment="1">
      <alignment vertical="center"/>
    </xf>
    <xf numFmtId="0" fontId="37" fillId="0" borderId="11" xfId="0" applyFont="1" applyFill="1" applyBorder="1" applyAlignment="1">
      <alignment vertical="center"/>
    </xf>
    <xf numFmtId="176" fontId="37" fillId="0" borderId="3" xfId="0" applyNumberFormat="1" applyFont="1" applyFill="1" applyBorder="1" applyAlignment="1" applyProtection="1">
      <alignment horizontal="right" vertical="center"/>
      <protection locked="0"/>
    </xf>
    <xf numFmtId="0" fontId="37" fillId="2" borderId="1" xfId="0" applyFont="1" applyFill="1" applyBorder="1" applyAlignment="1" applyProtection="1">
      <alignment horizontal="left" vertical="center"/>
      <protection locked="0"/>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protection locked="0"/>
    </xf>
    <xf numFmtId="0" fontId="40" fillId="0" borderId="81" xfId="0" applyFont="1" applyBorder="1" applyAlignment="1" applyProtection="1">
      <alignment horizontal="center" vertical="center"/>
      <protection locked="0"/>
    </xf>
    <xf numFmtId="0" fontId="40" fillId="0" borderId="103" xfId="0" applyFont="1" applyBorder="1" applyAlignment="1" applyProtection="1">
      <alignment horizontal="center" vertical="center"/>
      <protection locked="0"/>
    </xf>
    <xf numFmtId="0" fontId="40" fillId="0" borderId="101" xfId="0" applyFont="1" applyBorder="1" applyAlignment="1" applyProtection="1">
      <alignment horizontal="center" vertical="center"/>
      <protection locked="0"/>
    </xf>
    <xf numFmtId="0" fontId="49" fillId="0" borderId="29" xfId="0" applyFont="1" applyBorder="1" applyAlignment="1" applyProtection="1">
      <alignment horizontal="left"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0" fillId="2" borderId="81" xfId="0" applyFont="1" applyFill="1" applyBorder="1" applyAlignment="1" applyProtection="1">
      <alignment horizontal="center" vertical="center" wrapText="1"/>
      <protection locked="0"/>
    </xf>
    <xf numFmtId="0" fontId="40" fillId="2" borderId="16" xfId="0" applyFont="1" applyFill="1" applyBorder="1" applyAlignment="1" applyProtection="1">
      <alignment horizontal="center" vertical="center" wrapText="1"/>
      <protection locked="0"/>
    </xf>
    <xf numFmtId="0" fontId="37" fillId="0" borderId="0" xfId="0" applyFont="1" applyAlignment="1">
      <alignment horizontal="left" vertical="center"/>
    </xf>
    <xf numFmtId="0" fontId="48" fillId="0" borderId="8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0" fillId="0" borderId="67" xfId="0" applyFont="1" applyBorder="1" applyAlignment="1" applyProtection="1">
      <alignment horizontal="center" vertical="center"/>
      <protection locked="0"/>
    </xf>
    <xf numFmtId="0" fontId="40" fillId="2" borderId="5" xfId="0" applyFont="1" applyFill="1" applyBorder="1" applyAlignment="1" applyProtection="1">
      <alignment horizontal="center" vertical="center"/>
      <protection locked="0"/>
    </xf>
    <xf numFmtId="0" fontId="40" fillId="2" borderId="6"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2" borderId="16" xfId="0" applyFont="1" applyFill="1" applyBorder="1" applyAlignment="1" applyProtection="1">
      <alignment horizontal="center" vertical="center"/>
      <protection locked="0"/>
    </xf>
    <xf numFmtId="0" fontId="40" fillId="2" borderId="46"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top"/>
      <protection locked="0"/>
    </xf>
    <xf numFmtId="0" fontId="40" fillId="2" borderId="24" xfId="0" applyFont="1" applyFill="1" applyBorder="1" applyAlignment="1" applyProtection="1">
      <alignment horizontal="center" vertical="top"/>
      <protection locked="0"/>
    </xf>
    <xf numFmtId="0" fontId="40" fillId="6" borderId="44" xfId="0" applyFont="1" applyFill="1" applyBorder="1" applyAlignment="1" applyProtection="1">
      <alignment horizontal="left" vertical="center" wrapText="1"/>
      <protection locked="0"/>
    </xf>
    <xf numFmtId="0" fontId="40" fillId="6" borderId="25" xfId="0" applyFont="1" applyFill="1" applyBorder="1" applyAlignment="1" applyProtection="1">
      <alignment horizontal="left" vertical="center" wrapText="1"/>
      <protection locked="0"/>
    </xf>
    <xf numFmtId="0" fontId="41" fillId="2" borderId="6" xfId="0" applyFont="1" applyFill="1" applyBorder="1" applyAlignment="1" applyProtection="1">
      <alignment horizontal="center" vertical="center" wrapText="1"/>
      <protection locked="0"/>
    </xf>
    <xf numFmtId="0" fontId="41" fillId="2" borderId="23"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0" fillId="2" borderId="46" xfId="0" applyFont="1" applyFill="1" applyBorder="1" applyAlignment="1" applyProtection="1">
      <alignment horizontal="center" vertical="center" wrapText="1"/>
      <protection locked="0"/>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6" xfId="0" applyFont="1" applyFill="1" applyBorder="1" applyAlignment="1">
      <alignment vertical="center"/>
    </xf>
    <xf numFmtId="0" fontId="43" fillId="0" borderId="27" xfId="0" applyFont="1" applyFill="1" applyBorder="1" applyAlignment="1">
      <alignment vertical="center"/>
    </xf>
    <xf numFmtId="0" fontId="43" fillId="0" borderId="58" xfId="0" applyFont="1" applyFill="1" applyBorder="1" applyAlignment="1">
      <alignment vertical="center"/>
    </xf>
    <xf numFmtId="0" fontId="40" fillId="0" borderId="81"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protection locked="0"/>
    </xf>
    <xf numFmtId="0" fontId="40" fillId="7" borderId="102"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37" fillId="0" borderId="28"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113" xfId="0" applyFont="1" applyBorder="1" applyAlignment="1" applyProtection="1">
      <alignment horizontal="center" vertical="center"/>
      <protection locked="0"/>
    </xf>
    <xf numFmtId="0" fontId="37" fillId="0" borderId="114"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113" xfId="0" applyFont="1" applyBorder="1" applyAlignment="1" applyProtection="1">
      <alignment horizontal="center" vertical="center"/>
      <protection locked="0"/>
    </xf>
    <xf numFmtId="0" fontId="40" fillId="0" borderId="114"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protection locked="0"/>
    </xf>
    <xf numFmtId="0" fontId="37" fillId="0" borderId="103"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externalLink" Target="externalLinks/externalLink6.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mailto:aaa@aaa.aa.jp" TargetMode="Externa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2"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t="s">
        <v>363</v>
      </c>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t="s">
        <v>364</v>
      </c>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v>1</v>
      </c>
      <c r="N17" s="79">
        <v>0</v>
      </c>
      <c r="O17" s="79">
        <v>0</v>
      </c>
      <c r="P17" s="80" t="s">
        <v>220</v>
      </c>
      <c r="Q17" s="79">
        <v>1</v>
      </c>
      <c r="R17" s="79">
        <v>2</v>
      </c>
      <c r="S17" s="79">
        <v>3</v>
      </c>
      <c r="T17" s="81">
        <v>4</v>
      </c>
      <c r="U17" s="82"/>
      <c r="V17" s="83"/>
      <c r="W17" s="83"/>
      <c r="X17" s="83"/>
      <c r="Y17" s="74"/>
      <c r="Z17" s="74"/>
      <c r="AA17" s="74"/>
      <c r="AC17" t="str">
        <f>CONCATENATE(M17,N17,O17,P17,Q17,R17,S17,T17)</f>
        <v>100－1234</v>
      </c>
    </row>
    <row r="18" spans="1:29" ht="20.100000000000001" customHeight="1">
      <c r="A18" s="74"/>
      <c r="B18" s="84"/>
      <c r="C18" s="429" t="s">
        <v>62</v>
      </c>
      <c r="D18" s="429"/>
      <c r="E18" s="429"/>
      <c r="F18" s="429"/>
      <c r="G18" s="429"/>
      <c r="H18" s="429"/>
      <c r="I18" s="429"/>
      <c r="J18" s="429"/>
      <c r="K18" s="429"/>
      <c r="L18" s="430"/>
      <c r="M18" s="435" t="s">
        <v>365</v>
      </c>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t="s">
        <v>366</v>
      </c>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t="s">
        <v>367</v>
      </c>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t="s">
        <v>368</v>
      </c>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t="s">
        <v>369</v>
      </c>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t="s">
        <v>370</v>
      </c>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t="s">
        <v>371</v>
      </c>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t="s">
        <v>372</v>
      </c>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t="s">
        <v>373</v>
      </c>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v>1</v>
      </c>
      <c r="D33" s="387">
        <v>2</v>
      </c>
      <c r="E33" s="387">
        <v>3</v>
      </c>
      <c r="F33" s="387">
        <v>4</v>
      </c>
      <c r="G33" s="387">
        <v>5</v>
      </c>
      <c r="H33" s="387">
        <v>6</v>
      </c>
      <c r="I33" s="387">
        <v>7</v>
      </c>
      <c r="J33" s="387">
        <v>8</v>
      </c>
      <c r="K33" s="387">
        <v>9</v>
      </c>
      <c r="L33" s="388">
        <v>0</v>
      </c>
      <c r="M33" s="425" t="s">
        <v>374</v>
      </c>
      <c r="N33" s="425"/>
      <c r="O33" s="425"/>
      <c r="P33" s="425"/>
      <c r="Q33" s="425"/>
      <c r="R33" s="425" t="s">
        <v>374</v>
      </c>
      <c r="S33" s="425"/>
      <c r="T33" s="425"/>
      <c r="U33" s="425"/>
      <c r="V33" s="425"/>
      <c r="W33" s="389" t="s">
        <v>380</v>
      </c>
      <c r="X33" s="390" t="s">
        <v>385</v>
      </c>
      <c r="Y33" s="391" t="s">
        <v>11</v>
      </c>
      <c r="Z33" s="385"/>
      <c r="AA33" s="90"/>
    </row>
    <row r="34" spans="1:27" ht="38.25" customHeight="1">
      <c r="A34" s="74"/>
      <c r="B34" s="76">
        <f>B33+1</f>
        <v>2</v>
      </c>
      <c r="C34" s="91">
        <v>1</v>
      </c>
      <c r="D34" s="92">
        <v>2</v>
      </c>
      <c r="E34" s="92">
        <v>3</v>
      </c>
      <c r="F34" s="92">
        <v>4</v>
      </c>
      <c r="G34" s="92">
        <v>5</v>
      </c>
      <c r="H34" s="92">
        <v>6</v>
      </c>
      <c r="I34" s="92">
        <v>7</v>
      </c>
      <c r="J34" s="92">
        <v>8</v>
      </c>
      <c r="K34" s="92">
        <v>9</v>
      </c>
      <c r="L34" s="93">
        <v>0</v>
      </c>
      <c r="M34" s="417" t="s">
        <v>374</v>
      </c>
      <c r="N34" s="417"/>
      <c r="O34" s="417"/>
      <c r="P34" s="417"/>
      <c r="Q34" s="417"/>
      <c r="R34" s="417" t="s">
        <v>374</v>
      </c>
      <c r="S34" s="417"/>
      <c r="T34" s="417"/>
      <c r="U34" s="417"/>
      <c r="V34" s="417"/>
      <c r="W34" s="384" t="s">
        <v>381</v>
      </c>
      <c r="X34" s="94" t="s">
        <v>386</v>
      </c>
      <c r="Y34" s="392" t="s">
        <v>13</v>
      </c>
      <c r="Z34" s="385"/>
      <c r="AA34" s="90"/>
    </row>
    <row r="35" spans="1:27" ht="38.25" customHeight="1">
      <c r="A35" s="74"/>
      <c r="B35" s="76">
        <f t="shared" ref="B35:B98" si="0">B34+1</f>
        <v>3</v>
      </c>
      <c r="C35" s="91">
        <v>1</v>
      </c>
      <c r="D35" s="92">
        <v>2</v>
      </c>
      <c r="E35" s="92">
        <v>3</v>
      </c>
      <c r="F35" s="92">
        <v>4</v>
      </c>
      <c r="G35" s="92">
        <v>5</v>
      </c>
      <c r="H35" s="92">
        <v>6</v>
      </c>
      <c r="I35" s="92">
        <v>7</v>
      </c>
      <c r="J35" s="92">
        <v>8</v>
      </c>
      <c r="K35" s="92">
        <v>9</v>
      </c>
      <c r="L35" s="93">
        <v>0</v>
      </c>
      <c r="M35" s="417" t="s">
        <v>375</v>
      </c>
      <c r="N35" s="417"/>
      <c r="O35" s="417"/>
      <c r="P35" s="417"/>
      <c r="Q35" s="417"/>
      <c r="R35" s="417" t="s">
        <v>374</v>
      </c>
      <c r="S35" s="417"/>
      <c r="T35" s="417"/>
      <c r="U35" s="417"/>
      <c r="V35" s="417"/>
      <c r="W35" s="384" t="s">
        <v>375</v>
      </c>
      <c r="X35" s="94" t="s">
        <v>387</v>
      </c>
      <c r="Y35" s="393" t="s">
        <v>391</v>
      </c>
      <c r="Z35" s="385"/>
      <c r="AA35" s="90"/>
    </row>
    <row r="36" spans="1:27" ht="38.25" customHeight="1">
      <c r="A36" s="74"/>
      <c r="B36" s="76">
        <f t="shared" si="0"/>
        <v>4</v>
      </c>
      <c r="C36" s="91">
        <v>1</v>
      </c>
      <c r="D36" s="92">
        <v>1</v>
      </c>
      <c r="E36" s="92">
        <v>3</v>
      </c>
      <c r="F36" s="92">
        <v>4</v>
      </c>
      <c r="G36" s="92">
        <v>5</v>
      </c>
      <c r="H36" s="92">
        <v>6</v>
      </c>
      <c r="I36" s="92">
        <v>7</v>
      </c>
      <c r="J36" s="92">
        <v>8</v>
      </c>
      <c r="K36" s="92">
        <v>9</v>
      </c>
      <c r="L36" s="93">
        <v>0</v>
      </c>
      <c r="M36" s="417" t="s">
        <v>376</v>
      </c>
      <c r="N36" s="417"/>
      <c r="O36" s="417"/>
      <c r="P36" s="417"/>
      <c r="Q36" s="417"/>
      <c r="R36" s="417" t="s">
        <v>379</v>
      </c>
      <c r="S36" s="417"/>
      <c r="T36" s="417"/>
      <c r="U36" s="417"/>
      <c r="V36" s="417"/>
      <c r="W36" s="384" t="s">
        <v>382</v>
      </c>
      <c r="X36" s="94" t="s">
        <v>388</v>
      </c>
      <c r="Y36" s="393" t="s">
        <v>17</v>
      </c>
      <c r="Z36" s="385"/>
      <c r="AA36" s="90"/>
    </row>
    <row r="37" spans="1:27" ht="38.25" customHeight="1">
      <c r="A37" s="74"/>
      <c r="B37" s="76">
        <f t="shared" si="0"/>
        <v>5</v>
      </c>
      <c r="C37" s="91">
        <v>1</v>
      </c>
      <c r="D37" s="92">
        <v>4</v>
      </c>
      <c r="E37" s="92">
        <v>3</v>
      </c>
      <c r="F37" s="92">
        <v>4</v>
      </c>
      <c r="G37" s="92">
        <v>5</v>
      </c>
      <c r="H37" s="92">
        <v>6</v>
      </c>
      <c r="I37" s="92">
        <v>7</v>
      </c>
      <c r="J37" s="92">
        <v>8</v>
      </c>
      <c r="K37" s="92">
        <v>9</v>
      </c>
      <c r="L37" s="93">
        <v>0</v>
      </c>
      <c r="M37" s="417" t="s">
        <v>377</v>
      </c>
      <c r="N37" s="417"/>
      <c r="O37" s="417"/>
      <c r="P37" s="417"/>
      <c r="Q37" s="417"/>
      <c r="R37" s="417" t="s">
        <v>377</v>
      </c>
      <c r="S37" s="417"/>
      <c r="T37" s="417"/>
      <c r="U37" s="417"/>
      <c r="V37" s="417"/>
      <c r="W37" s="384" t="s">
        <v>383</v>
      </c>
      <c r="X37" s="94" t="s">
        <v>389</v>
      </c>
      <c r="Y37" s="393" t="s">
        <v>392</v>
      </c>
      <c r="Z37" s="385"/>
      <c r="AA37" s="90"/>
    </row>
    <row r="38" spans="1:27" ht="38.25" customHeight="1">
      <c r="A38" s="74"/>
      <c r="B38" s="76">
        <f t="shared" si="0"/>
        <v>6</v>
      </c>
      <c r="C38" s="91">
        <v>1</v>
      </c>
      <c r="D38" s="92">
        <v>2</v>
      </c>
      <c r="E38" s="92">
        <v>3</v>
      </c>
      <c r="F38" s="92">
        <v>4</v>
      </c>
      <c r="G38" s="92">
        <v>5</v>
      </c>
      <c r="H38" s="92">
        <v>6</v>
      </c>
      <c r="I38" s="92">
        <v>7</v>
      </c>
      <c r="J38" s="92">
        <v>8</v>
      </c>
      <c r="K38" s="92">
        <v>9</v>
      </c>
      <c r="L38" s="93">
        <v>6</v>
      </c>
      <c r="M38" s="417" t="s">
        <v>378</v>
      </c>
      <c r="N38" s="417"/>
      <c r="O38" s="417"/>
      <c r="P38" s="417"/>
      <c r="Q38" s="417"/>
      <c r="R38" s="417" t="s">
        <v>378</v>
      </c>
      <c r="S38" s="417"/>
      <c r="T38" s="417"/>
      <c r="U38" s="417"/>
      <c r="V38" s="417"/>
      <c r="W38" s="384" t="s">
        <v>384</v>
      </c>
      <c r="X38" s="94" t="s">
        <v>390</v>
      </c>
      <c r="Y38" s="393" t="s">
        <v>19</v>
      </c>
      <c r="Z38" s="385"/>
      <c r="AA38" s="90"/>
    </row>
    <row r="39" spans="1:27" ht="38.25" customHeight="1">
      <c r="A39" s="74"/>
      <c r="B39" s="76">
        <f t="shared" si="0"/>
        <v>7</v>
      </c>
      <c r="C39" s="91">
        <v>1</v>
      </c>
      <c r="D39" s="92">
        <v>2</v>
      </c>
      <c r="E39" s="92">
        <v>3</v>
      </c>
      <c r="F39" s="92">
        <v>4</v>
      </c>
      <c r="G39" s="92">
        <v>5</v>
      </c>
      <c r="H39" s="92">
        <v>6</v>
      </c>
      <c r="I39" s="92">
        <v>7</v>
      </c>
      <c r="J39" s="92">
        <v>8</v>
      </c>
      <c r="K39" s="92">
        <v>9</v>
      </c>
      <c r="L39" s="93">
        <v>6</v>
      </c>
      <c r="M39" s="417" t="s">
        <v>378</v>
      </c>
      <c r="N39" s="417"/>
      <c r="O39" s="417"/>
      <c r="P39" s="417"/>
      <c r="Q39" s="417"/>
      <c r="R39" s="417" t="s">
        <v>378</v>
      </c>
      <c r="S39" s="417"/>
      <c r="T39" s="417"/>
      <c r="U39" s="417"/>
      <c r="V39" s="417"/>
      <c r="W39" s="384" t="s">
        <v>384</v>
      </c>
      <c r="X39" s="94" t="s">
        <v>390</v>
      </c>
      <c r="Y39" s="393" t="s">
        <v>393</v>
      </c>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topLeftCell="A15" zoomScale="105" zoomScaleNormal="120" zoomScaleSheetLayoutView="87" workbookViewId="0">
      <selection activeCell="B43" sqref="B43:AI43"/>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〇〇ケアサービス</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〇〇ケアサービス</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100－1234</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千代田区霞が関1-2-2</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〇〇ビル18F</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コウロウ　タロウ</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厚労　太郎</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03-3571-0000</v>
      </c>
      <c r="L15" s="555"/>
      <c r="M15" s="555"/>
      <c r="N15" s="555"/>
      <c r="O15" s="555"/>
      <c r="P15" s="632" t="s">
        <v>24</v>
      </c>
      <c r="Q15" s="633"/>
      <c r="R15" s="633"/>
      <c r="S15" s="609"/>
      <c r="T15" s="555" t="str">
        <f>IF(基本情報入力シート!M25="","",基本情報入力シート!M25)</f>
        <v>03-3571-9999</v>
      </c>
      <c r="U15" s="555"/>
      <c r="V15" s="555"/>
      <c r="W15" s="555"/>
      <c r="X15" s="555"/>
      <c r="Y15" s="632" t="s">
        <v>51</v>
      </c>
      <c r="Z15" s="633"/>
      <c r="AA15" s="633"/>
      <c r="AB15" s="609"/>
      <c r="AC15" s="638" t="str">
        <f>IF(基本情報入力シート!M26="","",基本情報入力シート!M26)</f>
        <v>aaa@aaa.aa.jp</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f>IF('別紙様式3-2'!Q7=0,"",'別紙様式3-2'!Q7)</f>
        <v>54637200</v>
      </c>
      <c r="T25" s="537"/>
      <c r="U25" s="537"/>
      <c r="V25" s="537"/>
      <c r="W25" s="537"/>
      <c r="X25" s="537"/>
      <c r="Y25" s="537"/>
      <c r="Z25" s="515" t="s">
        <v>4</v>
      </c>
      <c r="AA25" s="516"/>
      <c r="AB25" s="637">
        <f>IF('別紙様式3-2'!Q8=0,"",'別紙様式3-2'!Q8)</f>
        <v>19158216</v>
      </c>
      <c r="AC25" s="537"/>
      <c r="AD25" s="537"/>
      <c r="AE25" s="537"/>
      <c r="AF25" s="537"/>
      <c r="AG25" s="537"/>
      <c r="AH25" s="537"/>
      <c r="AI25" s="515" t="s">
        <v>4</v>
      </c>
      <c r="AJ25" s="516"/>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f>IF(S27="","",(S27-S32))</f>
        <v>54798780</v>
      </c>
      <c r="T26" s="542"/>
      <c r="U26" s="542"/>
      <c r="V26" s="542"/>
      <c r="W26" s="542"/>
      <c r="X26" s="542"/>
      <c r="Y26" s="542"/>
      <c r="Z26" s="534" t="s">
        <v>4</v>
      </c>
      <c r="AA26" s="535"/>
      <c r="AB26" s="541">
        <f>IF(AB27="","",(AB27-AB32))</f>
        <v>19174720</v>
      </c>
      <c r="AC26" s="542"/>
      <c r="AD26" s="542"/>
      <c r="AE26" s="542"/>
      <c r="AF26" s="542"/>
      <c r="AG26" s="542"/>
      <c r="AH26" s="542"/>
      <c r="AI26" s="534" t="s">
        <v>4</v>
      </c>
      <c r="AJ26" s="535"/>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f>IFERROR(S28-S30-S31,"")</f>
        <v>342798780</v>
      </c>
      <c r="T27" s="564"/>
      <c r="U27" s="564"/>
      <c r="V27" s="564"/>
      <c r="W27" s="564"/>
      <c r="X27" s="564"/>
      <c r="Y27" s="564"/>
      <c r="Z27" s="565" t="s">
        <v>4</v>
      </c>
      <c r="AA27" s="566"/>
      <c r="AB27" s="563">
        <f>IFERROR(AB28-AB29-AB31,"")</f>
        <v>385374720</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f>IF('別紙様式3-2'!X7=0,"",'別紙様式3-2'!X7)</f>
        <v>359160510</v>
      </c>
      <c r="T28" s="564"/>
      <c r="U28" s="564"/>
      <c r="V28" s="564"/>
      <c r="W28" s="564"/>
      <c r="X28" s="564"/>
      <c r="Y28" s="564"/>
      <c r="Z28" s="565" t="s">
        <v>4</v>
      </c>
      <c r="AA28" s="566"/>
      <c r="AB28" s="563">
        <f>IF('別紙様式3-2'!X8=0,"",'別紙様式3-2'!X8)</f>
        <v>440011920</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54637200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16361730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v>288000000</v>
      </c>
      <c r="T32" s="462"/>
      <c r="U32" s="462"/>
      <c r="V32" s="462"/>
      <c r="W32" s="462"/>
      <c r="X32" s="462"/>
      <c r="Y32" s="463"/>
      <c r="Z32" s="459" t="s">
        <v>223</v>
      </c>
      <c r="AA32" s="459"/>
      <c r="AB32" s="464">
        <v>366200000</v>
      </c>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1</v>
      </c>
      <c r="M40" s="533"/>
      <c r="N40" s="543">
        <v>230978</v>
      </c>
      <c r="O40" s="544"/>
      <c r="P40" s="544"/>
      <c r="Q40" s="545"/>
      <c r="R40" s="160" t="s">
        <v>121</v>
      </c>
      <c r="S40" s="546">
        <f>IF(L40,('別紙様式3-2'!Y8-'別紙様式3-2'!R7-'別紙様式3-2'!R10)/'別紙様式3-2'!AB8,"（対象外）")</f>
        <v>257127.12643678163</v>
      </c>
      <c r="T40" s="547"/>
      <c r="U40" s="547"/>
      <c r="V40" s="547"/>
      <c r="W40" s="161" t="str">
        <f>IF($L40,"円","")</f>
        <v>円</v>
      </c>
      <c r="X40" s="567">
        <f>IF(L40,S40-N40,"（対象外）")</f>
        <v>26149.126436781633</v>
      </c>
      <c r="Y40" s="568"/>
      <c r="Z40" s="568"/>
      <c r="AA40" s="568"/>
      <c r="AB40" s="162" t="str">
        <f t="shared" ref="AB40:AB42" si="0">IF($L40,"円","")</f>
        <v>円</v>
      </c>
      <c r="AC40" s="569">
        <f>IF(AND(L40,L41),X40/X41,IF(AND(L40,L42),X40/X42,"-"))</f>
        <v>2.0417368415863195</v>
      </c>
      <c r="AD40" s="569"/>
      <c r="AE40" s="570"/>
      <c r="AF40" s="480"/>
      <c r="AG40" s="481"/>
      <c r="AH40" s="481"/>
      <c r="AI40" s="481"/>
      <c r="AJ40" s="482"/>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1</v>
      </c>
      <c r="M41" s="507"/>
      <c r="N41" s="520">
        <v>206903</v>
      </c>
      <c r="O41" s="521"/>
      <c r="P41" s="521"/>
      <c r="Q41" s="522"/>
      <c r="R41" s="165" t="s">
        <v>121</v>
      </c>
      <c r="S41" s="523">
        <f>IF(L41,('別紙様式3-2'!Z8-'別紙様式3-2'!S7-'別紙様式3-2'!S10)/'別紙様式3-2'!AC8,"（対象外）")</f>
        <v>219710.29519307942</v>
      </c>
      <c r="T41" s="524"/>
      <c r="U41" s="524"/>
      <c r="V41" s="524"/>
      <c r="W41" s="166" t="str">
        <f>IF($L41,"円","")</f>
        <v>円</v>
      </c>
      <c r="X41" s="529">
        <f>IF(L41,S41-N41,"（対象外）")</f>
        <v>12807.295193079422</v>
      </c>
      <c r="Y41" s="530"/>
      <c r="Z41" s="530"/>
      <c r="AA41" s="530"/>
      <c r="AB41" s="167" t="str">
        <f t="shared" si="0"/>
        <v>円</v>
      </c>
      <c r="AC41" s="498">
        <f>IF(AND(L41,OR(L40,L42)),1,"-")</f>
        <v>1</v>
      </c>
      <c r="AD41" s="498"/>
      <c r="AE41" s="499"/>
      <c r="AF41" s="483"/>
      <c r="AG41" s="484"/>
      <c r="AH41" s="484"/>
      <c r="AI41" s="484"/>
      <c r="AJ41" s="485"/>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1</v>
      </c>
      <c r="M42" s="510"/>
      <c r="N42" s="548">
        <v>190114</v>
      </c>
      <c r="O42" s="549"/>
      <c r="P42" s="549"/>
      <c r="Q42" s="550"/>
      <c r="R42" s="170" t="s">
        <v>121</v>
      </c>
      <c r="S42" s="551">
        <f>IF(L42,('別紙様式3-2'!AA8-'別紙様式3-2'!T10)/'別紙様式3-2'!AD8,"（対象外）")</f>
        <v>196146.06986899563</v>
      </c>
      <c r="T42" s="552"/>
      <c r="U42" s="552"/>
      <c r="V42" s="552"/>
      <c r="W42" s="170" t="str">
        <f>IF($L42,"円","")</f>
        <v>円</v>
      </c>
      <c r="X42" s="553">
        <f>IF(L42,S42-N42,"（対象外）")</f>
        <v>6032.0698689956334</v>
      </c>
      <c r="Y42" s="554"/>
      <c r="Z42" s="554"/>
      <c r="AA42" s="554"/>
      <c r="AB42" s="171" t="str">
        <f t="shared" si="0"/>
        <v>円</v>
      </c>
      <c r="AC42" s="503">
        <f>IF(AND(L41,L42),X42/X41,IF(AND(L40,L42),1,"-"))</f>
        <v>0.47098702560202843</v>
      </c>
      <c r="AD42" s="503"/>
      <c r="AE42" s="504"/>
      <c r="AF42" s="525">
        <v>3000000</v>
      </c>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f>IF('別紙様式3-2'!AE8=0,"",'別紙様式3-2'!AE8)</f>
        <v>7</v>
      </c>
      <c r="AG45" s="501"/>
      <c r="AH45" s="501"/>
      <c r="AI45" s="515" t="s">
        <v>5</v>
      </c>
      <c r="AJ45" s="516"/>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AK19" sqref="AK1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〇〇ケアサービス</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86" t="s">
        <v>200</v>
      </c>
      <c r="W7" s="687"/>
      <c r="X7" s="333">
        <f>SUM(V19:V118)</f>
        <v>359160510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698" t="s">
        <v>201</v>
      </c>
      <c r="W8" s="699"/>
      <c r="X8" s="334">
        <f>SUM(Y8:AA8)</f>
        <v>440011920</v>
      </c>
      <c r="Y8" s="321">
        <f t="shared" ref="Y8:AE8" si="1">SUM(AB19:AB118)</f>
        <v>67189070</v>
      </c>
      <c r="Z8" s="321">
        <f t="shared" si="1"/>
        <v>291971440</v>
      </c>
      <c r="AA8" s="321">
        <f t="shared" si="1"/>
        <v>80851410</v>
      </c>
      <c r="AB8" s="322">
        <f t="shared" si="1"/>
        <v>226.2</v>
      </c>
      <c r="AC8" s="322">
        <f t="shared" si="1"/>
        <v>1121.3000000000002</v>
      </c>
      <c r="AD8" s="323">
        <f t="shared" si="1"/>
        <v>412.2</v>
      </c>
      <c r="AE8" s="324">
        <f t="shared" si="1"/>
        <v>7</v>
      </c>
      <c r="AF8" s="325">
        <f>IF(COUNTA(AE19:AF118)=0,"",(COUNTIFS(AH19:AH118,"",AF19:AF118,"&gt;０")+COUNTIFS(AH19:AH118,"",AE19:AE118,"&gt;０")-COUNTIFS(AE19:AE118,"&gt;0",AF19:AF118,"&gt;０",AH19:AH118,"")))</f>
        <v>0</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f>IF(基本情報入力シート!C33="","",基本情報入力シート!C33)</f>
        <v>1</v>
      </c>
      <c r="C19" s="366">
        <f>IF(基本情報入力シート!D33="","",基本情報入力シート!D33)</f>
        <v>2</v>
      </c>
      <c r="D19" s="367">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0" t="s">
        <v>221</v>
      </c>
      <c r="M19" s="357" t="str">
        <f>IF(基本情報入力シート!M33="","",基本情報入力シート!M33)</f>
        <v>東京都</v>
      </c>
      <c r="N19" s="253" t="str">
        <f>IF(基本情報入力シート!R33="","",基本情報入力シート!R33)</f>
        <v>東京都</v>
      </c>
      <c r="O19" s="253" t="str">
        <f>IF(基本情報入力シート!W33="","",基本情報入力シート!W33)</f>
        <v>千代田区</v>
      </c>
      <c r="P19" s="358" t="str">
        <f>IF(基本情報入力シート!X33="","",基本情報入力シート!X33)</f>
        <v>介護保険事業所名称01</v>
      </c>
      <c r="Q19" s="382" t="str">
        <f>IF(基本情報入力シート!Y33="","",基本情報入力シート!Y33)</f>
        <v>訪問介護</v>
      </c>
      <c r="R19" s="247" t="s">
        <v>394</v>
      </c>
      <c r="S19" s="248">
        <v>3420000</v>
      </c>
      <c r="T19" s="249">
        <v>568519</v>
      </c>
      <c r="U19" s="249">
        <v>2851481</v>
      </c>
      <c r="V19" s="249">
        <v>22663840</v>
      </c>
      <c r="W19" s="250" t="s">
        <v>396</v>
      </c>
      <c r="X19" s="251">
        <v>2154600</v>
      </c>
      <c r="Y19" s="259">
        <v>1231200</v>
      </c>
      <c r="Z19" s="259">
        <v>615600</v>
      </c>
      <c r="AA19" s="259">
        <v>307800</v>
      </c>
      <c r="AB19" s="259">
        <v>4122880</v>
      </c>
      <c r="AC19" s="259">
        <v>18540960</v>
      </c>
      <c r="AD19" s="259">
        <v>2583960</v>
      </c>
      <c r="AE19" s="400">
        <v>12.8</v>
      </c>
      <c r="AF19" s="400">
        <v>64.2</v>
      </c>
      <c r="AG19" s="260">
        <v>12.2</v>
      </c>
      <c r="AH19" s="261">
        <v>1</v>
      </c>
      <c r="AI19" s="373"/>
      <c r="AJ19" s="373"/>
      <c r="AK19" s="373"/>
    </row>
    <row r="20" spans="1:37" ht="27.75" customHeight="1">
      <c r="A20" s="252">
        <f>A19+1</f>
        <v>2</v>
      </c>
      <c r="B20" s="354">
        <f>IF(基本情報入力シート!C34="","",基本情報入力シート!C34)</f>
        <v>1</v>
      </c>
      <c r="C20" s="366">
        <f>IF(基本情報入力シート!D34="","",基本情報入力シート!D34)</f>
        <v>2</v>
      </c>
      <c r="D20" s="367">
        <f>IF(基本情報入力シート!E34="","",基本情報入力シート!E34)</f>
        <v>3</v>
      </c>
      <c r="E20" s="355">
        <f>IF(基本情報入力シート!F34="","",基本情報入力シート!F34)</f>
        <v>4</v>
      </c>
      <c r="F20" s="355">
        <f>IF(基本情報入力シート!G34="","",基本情報入力シート!G34)</f>
        <v>5</v>
      </c>
      <c r="G20" s="355">
        <f>IF(基本情報入力シート!H34="","",基本情報入力シート!H34)</f>
        <v>6</v>
      </c>
      <c r="H20" s="355">
        <f>IF(基本情報入力シート!I34="","",基本情報入力シート!I34)</f>
        <v>7</v>
      </c>
      <c r="I20" s="355">
        <f>IF(基本情報入力シート!J34="","",基本情報入力シート!J34)</f>
        <v>8</v>
      </c>
      <c r="J20" s="355">
        <f>IF(基本情報入力シート!K34="","",基本情報入力シート!K34)</f>
        <v>9</v>
      </c>
      <c r="K20" s="356">
        <f>IF(基本情報入力シート!L34="","",基本情報入力シート!L34)</f>
        <v>0</v>
      </c>
      <c r="L20" s="350" t="s">
        <v>222</v>
      </c>
      <c r="M20" s="357" t="str">
        <f>IF(基本情報入力シート!M34="","",基本情報入力シート!M34)</f>
        <v>東京都</v>
      </c>
      <c r="N20" s="253" t="str">
        <f>IF(基本情報入力シート!R34="","",基本情報入力シート!R34)</f>
        <v>東京都</v>
      </c>
      <c r="O20" s="253" t="str">
        <f>IF(基本情報入力シート!W34="","",基本情報入力シート!W34)</f>
        <v>豊島区</v>
      </c>
      <c r="P20" s="358" t="str">
        <f>IF(基本情報入力シート!X34="","",基本情報入力シート!X34)</f>
        <v>介護保険事業所名称02</v>
      </c>
      <c r="Q20" s="382" t="str">
        <f>IF(基本情報入力シート!Y34="","",基本情報入力シート!Y34)</f>
        <v>通所介護</v>
      </c>
      <c r="R20" s="247" t="s">
        <v>395</v>
      </c>
      <c r="S20" s="248">
        <v>3086880</v>
      </c>
      <c r="T20" s="249">
        <v>748334</v>
      </c>
      <c r="U20" s="249">
        <v>2338546</v>
      </c>
      <c r="V20" s="249">
        <v>29390400</v>
      </c>
      <c r="W20" s="250" t="s">
        <v>396</v>
      </c>
      <c r="X20" s="251">
        <v>523200</v>
      </c>
      <c r="Y20" s="259">
        <v>298971</v>
      </c>
      <c r="Z20" s="259">
        <v>149485</v>
      </c>
      <c r="AA20" s="259">
        <v>74744</v>
      </c>
      <c r="AB20" s="259">
        <v>7730400</v>
      </c>
      <c r="AC20" s="259">
        <v>21660000</v>
      </c>
      <c r="AD20" s="259">
        <v>10654540</v>
      </c>
      <c r="AE20" s="400">
        <v>24</v>
      </c>
      <c r="AF20" s="400">
        <v>75</v>
      </c>
      <c r="AG20" s="260">
        <v>50.3</v>
      </c>
      <c r="AH20" s="261">
        <v>1</v>
      </c>
      <c r="AI20" s="373"/>
      <c r="AJ20" s="373"/>
      <c r="AK20" s="373"/>
    </row>
    <row r="21" spans="1:37" ht="27.75" customHeight="1">
      <c r="A21" s="252">
        <f t="shared" ref="A21:A84" si="2">A20+1</f>
        <v>3</v>
      </c>
      <c r="B21" s="354">
        <f>IF(基本情報入力シート!C35="","",基本情報入力シート!C35)</f>
        <v>1</v>
      </c>
      <c r="C21" s="366">
        <f>IF(基本情報入力シート!D35="","",基本情報入力シート!D35)</f>
        <v>2</v>
      </c>
      <c r="D21" s="367">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6</v>
      </c>
      <c r="H21" s="355">
        <f>IF(基本情報入力シート!I35="","",基本情報入力シート!I35)</f>
        <v>7</v>
      </c>
      <c r="I21" s="355">
        <f>IF(基本情報入力シート!J35="","",基本情報入力シート!J35)</f>
        <v>8</v>
      </c>
      <c r="J21" s="355">
        <f>IF(基本情報入力シート!K35="","",基本情報入力シート!K35)</f>
        <v>9</v>
      </c>
      <c r="K21" s="356">
        <f>IF(基本情報入力シート!L35="","",基本情報入力シート!L35)</f>
        <v>0</v>
      </c>
      <c r="L21" s="350" t="s">
        <v>228</v>
      </c>
      <c r="M21" s="357" t="str">
        <f>IF(基本情報入力シート!M35="","",基本情報入力シート!M35)</f>
        <v>世田谷区</v>
      </c>
      <c r="N21" s="253" t="str">
        <f>IF(基本情報入力シート!R35="","",基本情報入力シート!R35)</f>
        <v>東京都</v>
      </c>
      <c r="O21" s="253" t="str">
        <f>IF(基本情報入力シート!W35="","",基本情報入力シート!W35)</f>
        <v>世田谷区</v>
      </c>
      <c r="P21" s="358" t="str">
        <f>IF(基本情報入力シート!X35="","",基本情報入力シート!X35)</f>
        <v>介護保険事業所名称03</v>
      </c>
      <c r="Q21" s="382" t="str">
        <f>IF(基本情報入力シート!Y35="","",基本情報入力シート!Y35)</f>
        <v>定期巡回･随時対応型訪問介護看護</v>
      </c>
      <c r="R21" s="247" t="s">
        <v>395</v>
      </c>
      <c r="S21" s="248">
        <v>7496640</v>
      </c>
      <c r="T21" s="249">
        <v>1817367</v>
      </c>
      <c r="U21" s="249">
        <v>5679273</v>
      </c>
      <c r="V21" s="249">
        <v>29390400</v>
      </c>
      <c r="W21" s="250" t="s">
        <v>396</v>
      </c>
      <c r="X21" s="251">
        <v>3447360</v>
      </c>
      <c r="Y21" s="259">
        <v>1969920</v>
      </c>
      <c r="Z21" s="259">
        <v>984960</v>
      </c>
      <c r="AA21" s="259">
        <v>492480</v>
      </c>
      <c r="AB21" s="259">
        <v>7730400</v>
      </c>
      <c r="AC21" s="259">
        <v>21660000</v>
      </c>
      <c r="AD21" s="259">
        <v>2499240</v>
      </c>
      <c r="AE21" s="400">
        <v>24</v>
      </c>
      <c r="AF21" s="400">
        <v>75</v>
      </c>
      <c r="AG21" s="260">
        <v>11.8</v>
      </c>
      <c r="AH21" s="261">
        <v>1</v>
      </c>
      <c r="AI21" s="373"/>
      <c r="AJ21" s="373"/>
      <c r="AK21" s="373"/>
    </row>
    <row r="22" spans="1:37" ht="27.75" customHeight="1">
      <c r="A22" s="252">
        <f t="shared" si="2"/>
        <v>4</v>
      </c>
      <c r="B22" s="354">
        <f>IF(基本情報入力シート!C36="","",基本情報入力シート!C36)</f>
        <v>1</v>
      </c>
      <c r="C22" s="366">
        <f>IF(基本情報入力シート!D36="","",基本情報入力シート!D36)</f>
        <v>1</v>
      </c>
      <c r="D22" s="367">
        <f>IF(基本情報入力シート!E36="","",基本情報入力シート!E36)</f>
        <v>3</v>
      </c>
      <c r="E22" s="355">
        <f>IF(基本情報入力シート!F36="","",基本情報入力シート!F36)</f>
        <v>4</v>
      </c>
      <c r="F22" s="355">
        <f>IF(基本情報入力シート!G36="","",基本情報入力シート!G36)</f>
        <v>5</v>
      </c>
      <c r="G22" s="355">
        <f>IF(基本情報入力シート!H36="","",基本情報入力シート!H36)</f>
        <v>6</v>
      </c>
      <c r="H22" s="355">
        <f>IF(基本情報入力シート!I36="","",基本情報入力シート!I36)</f>
        <v>7</v>
      </c>
      <c r="I22" s="355">
        <f>IF(基本情報入力シート!J36="","",基本情報入力シート!J36)</f>
        <v>8</v>
      </c>
      <c r="J22" s="355">
        <f>IF(基本情報入力シート!K36="","",基本情報入力シート!K36)</f>
        <v>9</v>
      </c>
      <c r="K22" s="356">
        <f>IF(基本情報入力シート!L36="","",基本情報入力シート!L36)</f>
        <v>0</v>
      </c>
      <c r="L22" s="350" t="s">
        <v>229</v>
      </c>
      <c r="M22" s="357" t="str">
        <f>IF(基本情報入力シート!M36="","",基本情報入力シート!M36)</f>
        <v>埼玉県</v>
      </c>
      <c r="N22" s="253" t="str">
        <f>IF(基本情報入力シート!R36="","",基本情報入力シート!R36)</f>
        <v>埼玉県</v>
      </c>
      <c r="O22" s="253" t="str">
        <f>IF(基本情報入力シート!W36="","",基本情報入力シート!W36)</f>
        <v>さいたま市</v>
      </c>
      <c r="P22" s="358" t="str">
        <f>IF(基本情報入力シート!X36="","",基本情報入力シート!X36)</f>
        <v>介護保険事業所名称04</v>
      </c>
      <c r="Q22" s="382" t="str">
        <f>IF(基本情報入力シート!Y36="","",基本情報入力シート!Y36)</f>
        <v>介護老人福祉施設</v>
      </c>
      <c r="R22" s="247" t="s">
        <v>395</v>
      </c>
      <c r="S22" s="248">
        <v>21274560</v>
      </c>
      <c r="T22" s="249">
        <v>2858077</v>
      </c>
      <c r="U22" s="249">
        <v>18416483</v>
      </c>
      <c r="V22" s="249">
        <v>123996080</v>
      </c>
      <c r="W22" s="250" t="s">
        <v>396</v>
      </c>
      <c r="X22" s="251">
        <v>4037040</v>
      </c>
      <c r="Y22" s="259">
        <v>2306880</v>
      </c>
      <c r="Z22" s="259">
        <v>1153440</v>
      </c>
      <c r="AA22" s="259">
        <v>576720</v>
      </c>
      <c r="AB22" s="259">
        <v>18295280</v>
      </c>
      <c r="AC22" s="259">
        <v>105700800</v>
      </c>
      <c r="AD22" s="259">
        <v>28211760</v>
      </c>
      <c r="AE22" s="400">
        <v>56.8</v>
      </c>
      <c r="AF22" s="400">
        <v>366</v>
      </c>
      <c r="AG22" s="260">
        <v>133.19999999999999</v>
      </c>
      <c r="AH22" s="261">
        <v>1</v>
      </c>
      <c r="AI22" s="373"/>
      <c r="AJ22" s="373"/>
      <c r="AK22" s="373"/>
    </row>
    <row r="23" spans="1:37" ht="27.75" customHeight="1">
      <c r="A23" s="252">
        <f t="shared" si="2"/>
        <v>5</v>
      </c>
      <c r="B23" s="354">
        <f>IF(基本情報入力シート!C37="","",基本情報入力シート!C37)</f>
        <v>1</v>
      </c>
      <c r="C23" s="366">
        <f>IF(基本情報入力シート!D37="","",基本情報入力シート!D37)</f>
        <v>4</v>
      </c>
      <c r="D23" s="367">
        <f>IF(基本情報入力シート!E37="","",基本情報入力シート!E37)</f>
        <v>3</v>
      </c>
      <c r="E23" s="355">
        <f>IF(基本情報入力シート!F37="","",基本情報入力シート!F37)</f>
        <v>4</v>
      </c>
      <c r="F23" s="355">
        <f>IF(基本情報入力シート!G37="","",基本情報入力シート!G37)</f>
        <v>5</v>
      </c>
      <c r="G23" s="355">
        <f>IF(基本情報入力シート!H37="","",基本情報入力シート!H37)</f>
        <v>6</v>
      </c>
      <c r="H23" s="355">
        <f>IF(基本情報入力シート!I37="","",基本情報入力シート!I37)</f>
        <v>7</v>
      </c>
      <c r="I23" s="355">
        <f>IF(基本情報入力シート!J37="","",基本情報入力シート!J37)</f>
        <v>8</v>
      </c>
      <c r="J23" s="355">
        <f>IF(基本情報入力シート!K37="","",基本情報入力シート!K37)</f>
        <v>9</v>
      </c>
      <c r="K23" s="356">
        <f>IF(基本情報入力シート!L37="","",基本情報入力シート!L37)</f>
        <v>0</v>
      </c>
      <c r="L23" s="350" t="s">
        <v>230</v>
      </c>
      <c r="M23" s="357" t="str">
        <f>IF(基本情報入力シート!M37="","",基本情報入力シート!M37)</f>
        <v>神奈川県</v>
      </c>
      <c r="N23" s="253" t="str">
        <f>IF(基本情報入力シート!R37="","",基本情報入力シート!R37)</f>
        <v>神奈川県</v>
      </c>
      <c r="O23" s="253" t="str">
        <f>IF(基本情報入力シート!W37="","",基本情報入力シート!W37)</f>
        <v>横浜市</v>
      </c>
      <c r="P23" s="358" t="str">
        <f>IF(基本情報入力シート!X37="","",基本情報入力シート!X37)</f>
        <v>介護保険事業所名称05</v>
      </c>
      <c r="Q23" s="382" t="str">
        <f>IF(基本情報入力シート!Y37="","",基本情報入力シート!Y37)</f>
        <v>介護予防小規模多機能型居宅介護</v>
      </c>
      <c r="R23" s="247" t="s">
        <v>394</v>
      </c>
      <c r="S23" s="248">
        <v>3864576</v>
      </c>
      <c r="T23" s="249">
        <v>808474</v>
      </c>
      <c r="U23" s="249">
        <v>3056102</v>
      </c>
      <c r="V23" s="249">
        <v>34072290</v>
      </c>
      <c r="W23" s="250" t="s">
        <v>396</v>
      </c>
      <c r="X23" s="251">
        <v>652800</v>
      </c>
      <c r="Y23" s="259">
        <v>373028</v>
      </c>
      <c r="Z23" s="259">
        <v>186514</v>
      </c>
      <c r="AA23" s="259">
        <v>93258</v>
      </c>
      <c r="AB23" s="259">
        <v>7762610</v>
      </c>
      <c r="AC23" s="259">
        <v>26309680</v>
      </c>
      <c r="AD23" s="259">
        <v>2795760</v>
      </c>
      <c r="AE23" s="400">
        <v>24.1</v>
      </c>
      <c r="AF23" s="400">
        <v>91.1</v>
      </c>
      <c r="AG23" s="260">
        <v>13.2</v>
      </c>
      <c r="AH23" s="261">
        <v>1</v>
      </c>
      <c r="AI23" s="373"/>
      <c r="AJ23" s="373"/>
      <c r="AK23" s="373"/>
    </row>
    <row r="24" spans="1:37" ht="27.75" customHeight="1">
      <c r="A24" s="252">
        <f t="shared" si="2"/>
        <v>6</v>
      </c>
      <c r="B24" s="354">
        <f>IF(基本情報入力シート!C38="","",基本情報入力シート!C38)</f>
        <v>1</v>
      </c>
      <c r="C24" s="366">
        <f>IF(基本情報入力シート!D38="","",基本情報入力シート!D38)</f>
        <v>2</v>
      </c>
      <c r="D24" s="367">
        <f>IF(基本情報入力シート!E38="","",基本情報入力シート!E38)</f>
        <v>3</v>
      </c>
      <c r="E24" s="355">
        <f>IF(基本情報入力シート!F38="","",基本情報入力シート!F38)</f>
        <v>4</v>
      </c>
      <c r="F24" s="355">
        <f>IF(基本情報入力シート!G38="","",基本情報入力シート!G38)</f>
        <v>5</v>
      </c>
      <c r="G24" s="355">
        <f>IF(基本情報入力シート!H38="","",基本情報入力シート!H38)</f>
        <v>6</v>
      </c>
      <c r="H24" s="355">
        <f>IF(基本情報入力シート!I38="","",基本情報入力シート!I38)</f>
        <v>7</v>
      </c>
      <c r="I24" s="355">
        <f>IF(基本情報入力シート!J38="","",基本情報入力シート!J38)</f>
        <v>8</v>
      </c>
      <c r="J24" s="355">
        <f>IF(基本情報入力シート!K38="","",基本情報入力シート!K38)</f>
        <v>9</v>
      </c>
      <c r="K24" s="356">
        <f>IF(基本情報入力シート!L38="","",基本情報入力シート!L38)</f>
        <v>6</v>
      </c>
      <c r="L24" s="350" t="s">
        <v>231</v>
      </c>
      <c r="M24" s="357" t="str">
        <f>IF(基本情報入力シート!M38="","",基本情報入力シート!M38)</f>
        <v>千葉県</v>
      </c>
      <c r="N24" s="253" t="str">
        <f>IF(基本情報入力シート!R38="","",基本情報入力シート!R38)</f>
        <v>千葉県</v>
      </c>
      <c r="O24" s="253" t="str">
        <f>IF(基本情報入力シート!W38="","",基本情報入力シート!W38)</f>
        <v>千葉市</v>
      </c>
      <c r="P24" s="358" t="str">
        <f>IF(基本情報入力シート!X38="","",基本情報入力シート!X38)</f>
        <v>介護保険事業所名称06</v>
      </c>
      <c r="Q24" s="382" t="str">
        <f>IF(基本情報入力シート!Y38="","",基本情報入力シート!Y38)</f>
        <v>介護老人保健施設</v>
      </c>
      <c r="R24" s="247" t="s">
        <v>395</v>
      </c>
      <c r="S24" s="248">
        <v>13995072</v>
      </c>
      <c r="T24" s="249">
        <v>2010709</v>
      </c>
      <c r="U24" s="249">
        <v>11984363</v>
      </c>
      <c r="V24" s="249">
        <v>119647500</v>
      </c>
      <c r="W24" s="250" t="s">
        <v>396</v>
      </c>
      <c r="X24" s="251">
        <v>7535808</v>
      </c>
      <c r="Y24" s="259">
        <v>4295410</v>
      </c>
      <c r="Z24" s="259">
        <v>2110026</v>
      </c>
      <c r="AA24" s="259">
        <v>1130372</v>
      </c>
      <c r="AB24" s="259">
        <v>21547500</v>
      </c>
      <c r="AC24" s="259">
        <v>98100000</v>
      </c>
      <c r="AD24" s="259">
        <v>34106150</v>
      </c>
      <c r="AE24" s="400">
        <v>84.5</v>
      </c>
      <c r="AF24" s="400">
        <v>450</v>
      </c>
      <c r="AG24" s="260">
        <v>191.5</v>
      </c>
      <c r="AH24" s="261">
        <v>2</v>
      </c>
      <c r="AI24" s="373"/>
      <c r="AJ24" s="373"/>
      <c r="AK24" s="373"/>
    </row>
    <row r="25" spans="1:37" ht="27.75" customHeight="1">
      <c r="A25" s="252">
        <f t="shared" si="2"/>
        <v>7</v>
      </c>
      <c r="B25" s="354">
        <f>IF(基本情報入力シート!C39="","",基本情報入力シート!C39)</f>
        <v>1</v>
      </c>
      <c r="C25" s="366">
        <f>IF(基本情報入力シート!D39="","",基本情報入力シート!D39)</f>
        <v>2</v>
      </c>
      <c r="D25" s="367">
        <f>IF(基本情報入力シート!E39="","",基本情報入力シート!E39)</f>
        <v>3</v>
      </c>
      <c r="E25" s="355">
        <f>IF(基本情報入力シート!F39="","",基本情報入力シート!F39)</f>
        <v>4</v>
      </c>
      <c r="F25" s="355">
        <f>IF(基本情報入力シート!G39="","",基本情報入力シート!G39)</f>
        <v>5</v>
      </c>
      <c r="G25" s="355">
        <f>IF(基本情報入力シート!H39="","",基本情報入力シート!H39)</f>
        <v>6</v>
      </c>
      <c r="H25" s="355">
        <f>IF(基本情報入力シート!I39="","",基本情報入力シート!I39)</f>
        <v>7</v>
      </c>
      <c r="I25" s="355">
        <f>IF(基本情報入力シート!J39="","",基本情報入力シート!J39)</f>
        <v>8</v>
      </c>
      <c r="J25" s="355">
        <f>IF(基本情報入力シート!K39="","",基本情報入力シート!K39)</f>
        <v>9</v>
      </c>
      <c r="K25" s="356">
        <f>IF(基本情報入力シート!L39="","",基本情報入力シート!L39)</f>
        <v>6</v>
      </c>
      <c r="L25" s="350" t="s">
        <v>232</v>
      </c>
      <c r="M25" s="357" t="str">
        <f>IF(基本情報入力シート!M39="","",基本情報入力シート!M39)</f>
        <v>千葉県</v>
      </c>
      <c r="N25" s="253" t="str">
        <f>IF(基本情報入力シート!R39="","",基本情報入力シート!R39)</f>
        <v>千葉県</v>
      </c>
      <c r="O25" s="253" t="str">
        <f>IF(基本情報入力シート!W39="","",基本情報入力シート!W39)</f>
        <v>千葉市</v>
      </c>
      <c r="P25" s="358" t="str">
        <f>IF(基本情報入力シート!X39="","",基本情報入力シート!X39)</f>
        <v>介護保険事業所名称06</v>
      </c>
      <c r="Q25" s="382" t="str">
        <f>IF(基本情報入力シート!Y39="","",基本情報入力シート!Y39)</f>
        <v>介護予防短期入所療養介護（老健）</v>
      </c>
      <c r="R25" s="247" t="s">
        <v>395</v>
      </c>
      <c r="S25" s="248">
        <v>1499472</v>
      </c>
      <c r="T25" s="249">
        <v>215434</v>
      </c>
      <c r="U25" s="249">
        <v>1284038</v>
      </c>
      <c r="V25" s="249"/>
      <c r="W25" s="250" t="s">
        <v>396</v>
      </c>
      <c r="X25" s="251">
        <v>807408</v>
      </c>
      <c r="Y25" s="259">
        <v>460222</v>
      </c>
      <c r="Z25" s="259">
        <v>226074</v>
      </c>
      <c r="AA25" s="259">
        <v>121112</v>
      </c>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2022-06-17T04:26:10Z</dcterms:created>
  <dcterms:modified xsi:type="dcterms:W3CDTF">2022-06-17T04:26:10Z</dcterms:modified>
</cp:coreProperties>
</file>