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
    </mc:Choice>
  </mc:AlternateContent>
  <bookViews>
    <workbookView xWindow="0" yWindow="0" windowWidth="20490" windowHeight="7665"/>
  </bookViews>
  <sheets>
    <sheet name="賞与月" sheetId="2" r:id="rId1"/>
  </sheets>
  <externalReferences>
    <externalReference r:id="rId2"/>
    <externalReference r:id="rId3"/>
    <externalReference r:id="rId4"/>
    <externalReference r:id="rId5"/>
  </externalReferences>
  <definedNames>
    <definedName name="_xlnm.Print_Area" localSheetId="0">賞与月!$A$13:$L$41</definedName>
    <definedName name="ああああ" localSheetId="0">[1]入力表!#REF!</definedName>
    <definedName name="ああああ">[1]入力表!#REF!</definedName>
    <definedName name="宛名番号1" localSheetId="0">[2]入力表!$B$22</definedName>
    <definedName name="宛名番号1">[3]入力票!$D$15</definedName>
    <definedName name="宛名番号2" localSheetId="0">[2]入力表!$B$23</definedName>
    <definedName name="宛名番号3" localSheetId="0">[2]入力表!$B$24</definedName>
    <definedName name="宛名番号3">[3]入力票!$D$20</definedName>
    <definedName name="宛名番号4" localSheetId="0">[2]入力表!$B$25</definedName>
    <definedName name="宛名番号5" localSheetId="0">[2]入力表!$B$26</definedName>
    <definedName name="延滞金">[1]入力表!$B$4</definedName>
    <definedName name="延滞金１">[1]入力表!$H$14</definedName>
    <definedName name="延滞金２">[1]入力表!$H$16</definedName>
    <definedName name="延滞金３">[1]入力表!$H$18</definedName>
    <definedName name="延滞金４">[1]入力表!$H$20</definedName>
    <definedName name="延滞金額1" localSheetId="0">[2]入力表!$J$22</definedName>
    <definedName name="延滞金額1">[3]入力票!$AF$15</definedName>
    <definedName name="延滞金額2" localSheetId="0">[2]入力表!$J$23</definedName>
    <definedName name="延滞金額3" localSheetId="0">[2]入力表!$J$24</definedName>
    <definedName name="延滞金額4" localSheetId="0">[2]入力表!$J$25</definedName>
    <definedName name="延滞金額5" localSheetId="0">[2]入力表!$J$26</definedName>
    <definedName name="延滞金額計" localSheetId="0">[2]入力表!$J$27</definedName>
    <definedName name="加算金額1" localSheetId="0">[2]入力表!$I$22</definedName>
    <definedName name="加算金額2" localSheetId="0">[2]入力表!$I$23</definedName>
    <definedName name="加算金額3" localSheetId="0">[2]入力表!$I$24</definedName>
    <definedName name="加算金額4" localSheetId="0">[2]入力表!$I$25</definedName>
    <definedName name="加算金額5" localSheetId="0">[2]入力表!$I$26</definedName>
    <definedName name="課税区分1" localSheetId="0">[2]入力表!$F$22</definedName>
    <definedName name="課税区分2" localSheetId="0">[2]入力表!$F$23</definedName>
    <definedName name="課税区分3" localSheetId="0">[2]入力表!$F$24</definedName>
    <definedName name="課税区分4" localSheetId="0">[2]入力表!$F$25</definedName>
    <definedName name="課税区分5" localSheetId="0">[2]入力表!$F$26</definedName>
    <definedName name="解除施行年月日">[2]入力表!$H$7</definedName>
    <definedName name="換価代金の交付">[1]入力表!$B$6</definedName>
    <definedName name="換価代金交付日" localSheetId="0">[2]入力表!$B$79</definedName>
    <definedName name="起案者氏名" localSheetId="0">[2]入力表!$C$4</definedName>
    <definedName name="起案者氏名">[3]入力票!$D$5</definedName>
    <definedName name="起案年月日" localSheetId="0">[2]入力表!$C$3</definedName>
    <definedName name="給料等" localSheetId="0">賞与月!$AK$9:$AK$10</definedName>
    <definedName name="給料等">#REF!</definedName>
    <definedName name="銀行名" localSheetId="0">[3]入力票!#REF!</definedName>
    <definedName name="銀行名">[3]入力票!#REF!</definedName>
    <definedName name="権利者氏名1" localSheetId="0">[2]入力表!$C$45</definedName>
    <definedName name="権利者氏名1">[3]入力票!#REF!</definedName>
    <definedName name="権利者氏名2">[2]入力表!$C$49</definedName>
    <definedName name="権利者氏名3">[2]入力表!$C$51</definedName>
    <definedName name="権利者氏名4">[2]入力表!$C$53</definedName>
    <definedName name="権利者氏名5">[2]入力表!$C$55</definedName>
    <definedName name="権利者住所1" localSheetId="0">[2]入力表!$C$44</definedName>
    <definedName name="権利者住所1">[3]入力票!#REF!</definedName>
    <definedName name="権利者住所2">[2]入力表!$C$48</definedName>
    <definedName name="権利者住所3">[2]入力表!$C$50</definedName>
    <definedName name="権利者住所4">[2]入力表!$C$52</definedName>
    <definedName name="権利者住所5">[2]入力表!$C$54</definedName>
    <definedName name="口座番号1" localSheetId="0">[3]入力票!#REF!</definedName>
    <definedName name="口座番号1">[3]入力票!#REF!</definedName>
    <definedName name="根抵当1" localSheetId="0">[2]入力表!$J$47</definedName>
    <definedName name="根抵当1">[3]入力票!#REF!</definedName>
    <definedName name="根抵当10">[2]入力表!$J$64</definedName>
    <definedName name="根抵当2">[2]入力表!$J$48</definedName>
    <definedName name="根抵当３">[2]入力表!$J$50</definedName>
    <definedName name="根抵当4">[2]入力表!$J$52</definedName>
    <definedName name="根抵当5">[2]入力表!$J$54</definedName>
    <definedName name="根抵当6">[2]入力表!$J$56</definedName>
    <definedName name="根抵当7">[2]入力表!$J$58</definedName>
    <definedName name="根抵当8">[2]入力表!$J$60</definedName>
    <definedName name="根抵当9">[2]入力表!$J$62</definedName>
    <definedName name="差押金額" localSheetId="0">[3]入力票!#REF!</definedName>
    <definedName name="差押金額">[3]入力票!#REF!</definedName>
    <definedName name="差押時口座残高" localSheetId="0">[3]入力票!#REF!</definedName>
    <definedName name="差押時口座残高">[3]入力票!#REF!</definedName>
    <definedName name="差押年月日">[2]入力表!$B$36</definedName>
    <definedName name="債権名" localSheetId="0">[3]入力票!#REF!</definedName>
    <definedName name="債権名">[3]入力票!#REF!</definedName>
    <definedName name="参加差押件数">[2]入力表!$B$19</definedName>
    <definedName name="参加差押財産1">[2]入力表!$B$30</definedName>
    <definedName name="参加差押財産2">[2]入力表!$B$31</definedName>
    <definedName name="参加差押財産3">[2]入力表!$B$32</definedName>
    <definedName name="参加差押財産4">[2]入力表!$B$33</definedName>
    <definedName name="参加差押年月日">[2]入力表!$B$37</definedName>
    <definedName name="市町村名0">[2]入力表!$I$35</definedName>
    <definedName name="市町村名1" localSheetId="0">[2]入力表!$I$47</definedName>
    <definedName name="市町村名1">[3]入力票!#REF!</definedName>
    <definedName name="市町村名10">[2]入力表!$I$64</definedName>
    <definedName name="市町村名2">[2]入力表!$I$48</definedName>
    <definedName name="市町村名3">[2]入力表!$I$50</definedName>
    <definedName name="市町村名4">[2]入力表!$I$52</definedName>
    <definedName name="市町村名5">[2]入力表!$I$54</definedName>
    <definedName name="市町村名6">[2]入力表!$I$56</definedName>
    <definedName name="市町村名7">[2]入力表!$I$58</definedName>
    <definedName name="市町村名8">[2]入力表!$I$60</definedName>
    <definedName name="市町村名9">[2]入力表!$I$62</definedName>
    <definedName name="支店住所1" localSheetId="0">[2]入力表!$C$46</definedName>
    <definedName name="支店住所1">[3]入力票!#REF!</definedName>
    <definedName name="支店名" localSheetId="0">[3]入力票!#REF!</definedName>
    <definedName name="支店名">[3]入力票!#REF!</definedName>
    <definedName name="支店名1" localSheetId="0">[3]入力票!#REF!</definedName>
    <definedName name="支店名1">[3]入力票!#REF!</definedName>
    <definedName name="枝番1" localSheetId="0">[2]入力表!$C$22</definedName>
    <definedName name="枝番1">[3]入力票!$G$15</definedName>
    <definedName name="枝番2" localSheetId="0">[2]入力表!$C$23</definedName>
    <definedName name="枝番3" localSheetId="0">[2]入力表!$C$24</definedName>
    <definedName name="枝番4" localSheetId="0">[2]入力表!$C$25</definedName>
    <definedName name="枝番5" localSheetId="0">[2]入力表!$C$26</definedName>
    <definedName name="氏名１">[1]入力表!$B$2</definedName>
    <definedName name="氏名10">[2]入力表!$C$65</definedName>
    <definedName name="氏名6">[2]入力表!$C$57</definedName>
    <definedName name="氏名7">[2]入力表!$C$59</definedName>
    <definedName name="氏名8">[2]入力表!$C$61</definedName>
    <definedName name="氏名9">[2]入力表!$C$63</definedName>
    <definedName name="事務所長が確認した債券額">[1]入力表!$B$3</definedName>
    <definedName name="執行機関名">[2]入力表!$B$35</definedName>
    <definedName name="種別ｺｰﾄﾞ1">[2]入力表!$C$17</definedName>
    <definedName name="住所１">[1]入力表!$B$1</definedName>
    <definedName name="充当文書年月日" localSheetId="0">[2]入力表!$B$82</definedName>
    <definedName name="充当文書番号">[2]入力表!$E$81</definedName>
    <definedName name="充当予定金額" localSheetId="0">[1]入力表!#REF!</definedName>
    <definedName name="充当予定金額">[1]入力表!#REF!</definedName>
    <definedName name="税額1" localSheetId="0">[2]入力表!$H$22</definedName>
    <definedName name="税額1">[3]入力票!$Z$15</definedName>
    <definedName name="税額2" localSheetId="0">[2]入力表!$H$23</definedName>
    <definedName name="税額3" localSheetId="0">[2]入力表!$H$24</definedName>
    <definedName name="税額4" localSheetId="0">[2]入力表!$H$25</definedName>
    <definedName name="税額5" localSheetId="0">[2]入力表!$H$26</definedName>
    <definedName name="税額計" localSheetId="0">[2]入力表!$H$27</definedName>
    <definedName name="税目1" localSheetId="0">[2]入力表!$D$22</definedName>
    <definedName name="税目1">[3]入力票!$J$15</definedName>
    <definedName name="税目2" localSheetId="0">[2]入力表!$D$23</definedName>
    <definedName name="税目3" localSheetId="0">[2]入力表!$D$24</definedName>
    <definedName name="税目4" localSheetId="0">[2]入力表!$D$25</definedName>
    <definedName name="税目5" localSheetId="0">[2]入力表!$D$26</definedName>
    <definedName name="送達方法" localSheetId="0">[4]入力票!$BS$53:$BS$56</definedName>
    <definedName name="滞納者市町村名" localSheetId="0">[2]入力表!$H$13</definedName>
    <definedName name="滞納者氏名1" localSheetId="0">[2]入力表!$C$14</definedName>
    <definedName name="滞納者氏名1">[3]入力票!$D$12</definedName>
    <definedName name="滞納者住所1" localSheetId="0">[2]入力表!$C$13</definedName>
    <definedName name="滞納者住所1">[3]入力票!$D$11</definedName>
    <definedName name="滞納処分費" localSheetId="0">[2]入力表!$B$67</definedName>
    <definedName name="滞納処分費">[3]入力票!#REF!</definedName>
    <definedName name="滞納税額" localSheetId="0">[1]入力表!#REF!</definedName>
    <definedName name="滞納税額">[1]入力表!#REF!</definedName>
    <definedName name="年度1" localSheetId="0">[2]入力表!$E$22</definedName>
    <definedName name="年度2" localSheetId="0">[2]入力表!$E$23</definedName>
    <definedName name="年度3" localSheetId="0">[2]入力表!$E$24</definedName>
    <definedName name="年度4" localSheetId="0">[2]入力表!$E$25</definedName>
    <definedName name="年度5" localSheetId="0">[2]入力表!$E$26</definedName>
    <definedName name="納期限1" localSheetId="0">[2]入力表!$G$22</definedName>
    <definedName name="納期限2" localSheetId="0">[2]入力表!$G$23</definedName>
    <definedName name="納期限2">[3]入力票!$T$19</definedName>
    <definedName name="納期限3" localSheetId="0">[2]入力表!$G$24</definedName>
    <definedName name="納期限3">[3]入力票!$T$20</definedName>
    <definedName name="納期限4" localSheetId="0">[2]入力表!$G$25</definedName>
    <definedName name="納期限4">[3]入力票!$T$21</definedName>
    <definedName name="納期限5" localSheetId="0">[2]入力表!$G$26</definedName>
    <definedName name="納期限5">[3]入力票!$T$22</definedName>
    <definedName name="配当金額" localSheetId="0">[2]入力表!$B$78</definedName>
    <definedName name="配当金額">[3]入力票!$D$44</definedName>
    <definedName name="配当文書年月日" localSheetId="0">[2]入力表!$B$77</definedName>
    <definedName name="配当文書番号">[2]入力表!$E$76</definedName>
    <definedName name="文書施行年月日">[2]入力表!$B$7</definedName>
    <definedName name="文書施行年月日１">[1]入力表!$D$2</definedName>
    <definedName name="文書番号">[2]入力表!$E$6</definedName>
    <definedName name="文書番号２" localSheetId="0">[2]入力表!$K$6</definedName>
    <definedName name="文書番号２">[3]入力票!$BZ$7</definedName>
    <definedName name="法定納期限等1" localSheetId="0">[2]入力表!$K$22</definedName>
    <definedName name="法定納期限等1">[3]入力票!$CC$15</definedName>
    <definedName name="法定納期限等2" localSheetId="0">[2]入力表!$K$23</definedName>
    <definedName name="法定納期限等3" localSheetId="0">[2]入力表!$K$24</definedName>
    <definedName name="法定納期限等4" localSheetId="0">[2]入力表!$K$25</definedName>
    <definedName name="法定納期限等5" localSheetId="0">[2]入力表!$K$26</definedName>
    <definedName name="法務局所在地">[2]入力表!$B$39</definedName>
    <definedName name="法務局名">[2]入力表!$B$40</definedName>
    <definedName name="預金差押金融機関" localSheetId="0">[4]入力票!$BS$43:$BS$51</definedName>
    <definedName name="預金種別1" localSheetId="0">[3]入力票!#REF!</definedName>
    <definedName name="預金種別1">[3]入力票!#REF!</definedName>
    <definedName name="預貯金" localSheetId="0">[4]入力票!$BT$53:$BT$57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2" l="1"/>
  <c r="I26" i="2" l="1"/>
  <c r="L26" i="2" s="1"/>
  <c r="J24" i="2"/>
  <c r="L24" i="2" s="1"/>
  <c r="J23" i="2"/>
  <c r="L23" i="2" s="1"/>
  <c r="J22" i="2"/>
  <c r="L22" i="2" s="1"/>
  <c r="J21" i="2"/>
  <c r="L21" i="2" s="1"/>
  <c r="J19" i="2"/>
  <c r="L19" i="2" s="1"/>
  <c r="E19" i="2"/>
  <c r="J18" i="2"/>
  <c r="L18" i="2" s="1"/>
  <c r="E18" i="2"/>
  <c r="J17" i="2"/>
  <c r="L17" i="2" s="1"/>
  <c r="E17" i="2"/>
  <c r="J16" i="2"/>
  <c r="L16" i="2" s="1"/>
  <c r="B16" i="2"/>
  <c r="D10" i="2"/>
  <c r="D9" i="2"/>
  <c r="AJ8" i="2"/>
  <c r="E22" i="2" s="1"/>
  <c r="D8" i="2"/>
  <c r="D7" i="2"/>
  <c r="B3" i="2"/>
  <c r="L20" i="2" l="1"/>
  <c r="O29" i="2" s="1"/>
  <c r="L29" i="2" s="1"/>
  <c r="L25" i="2"/>
  <c r="B21" i="2"/>
  <c r="B7" i="2"/>
  <c r="B30" i="2"/>
  <c r="E23" i="2"/>
  <c r="E24" i="2"/>
  <c r="J27" i="2" l="1"/>
  <c r="L27" i="2" s="1"/>
  <c r="L28" i="2" s="1"/>
  <c r="O30" i="2" s="1"/>
  <c r="L30" i="2" s="1"/>
</calcChain>
</file>

<file path=xl/sharedStrings.xml><?xml version="1.0" encoding="utf-8"?>
<sst xmlns="http://schemas.openxmlformats.org/spreadsheetml/2006/main" count="72" uniqueCount="63">
  <si>
    <t>給料と賞与、支給時期が早いのは？</t>
    <rPh sb="0" eb="2">
      <t>キュウリョウ</t>
    </rPh>
    <rPh sb="3" eb="5">
      <t>ショウヨ</t>
    </rPh>
    <rPh sb="6" eb="8">
      <t>シキュウ</t>
    </rPh>
    <rPh sb="8" eb="10">
      <t>ジキ</t>
    </rPh>
    <rPh sb="11" eb="12">
      <t>ハヤ</t>
    </rPh>
    <phoneticPr fontId="3"/>
  </si>
  <si>
    <t>給料等</t>
    <rPh sb="0" eb="2">
      <t>キュウリョウ</t>
    </rPh>
    <rPh sb="2" eb="3">
      <t>トウ</t>
    </rPh>
    <phoneticPr fontId="3"/>
  </si>
  <si>
    <t>総支給額</t>
    <rPh sb="0" eb="1">
      <t>ソウ</t>
    </rPh>
    <rPh sb="1" eb="4">
      <t>シキュウガク</t>
    </rPh>
    <phoneticPr fontId="6"/>
  </si>
  <si>
    <t>源泉所得税</t>
    <rPh sb="0" eb="2">
      <t>ゲンセン</t>
    </rPh>
    <rPh sb="2" eb="5">
      <t>ショトクゼイ</t>
    </rPh>
    <phoneticPr fontId="6"/>
  </si>
  <si>
    <t>特別徴収の地方税</t>
    <rPh sb="0" eb="1">
      <t>トク</t>
    </rPh>
    <rPh sb="1" eb="2">
      <t>ベツ</t>
    </rPh>
    <rPh sb="2" eb="3">
      <t>シルシ</t>
    </rPh>
    <rPh sb="3" eb="4">
      <t>オサム</t>
    </rPh>
    <rPh sb="5" eb="8">
      <t>チホウゼイ</t>
    </rPh>
    <phoneticPr fontId="6"/>
  </si>
  <si>
    <t>社会保険料等</t>
    <rPh sb="0" eb="2">
      <t>シャカイ</t>
    </rPh>
    <rPh sb="2" eb="5">
      <t>ホケンリョウ</t>
    </rPh>
    <rPh sb="5" eb="6">
      <t>トウ</t>
    </rPh>
    <phoneticPr fontId="6"/>
  </si>
  <si>
    <t>賞与等</t>
    <rPh sb="0" eb="2">
      <t>ショウヨ</t>
    </rPh>
    <rPh sb="2" eb="3">
      <t>トウ</t>
    </rPh>
    <phoneticPr fontId="3"/>
  </si>
  <si>
    <t>摘要</t>
    <rPh sb="0" eb="2">
      <t>テキヨウ</t>
    </rPh>
    <phoneticPr fontId="3"/>
  </si>
  <si>
    <t>実額</t>
    <rPh sb="0" eb="2">
      <t>ジツガク</t>
    </rPh>
    <phoneticPr fontId="3"/>
  </si>
  <si>
    <t>計算金額</t>
    <rPh sb="0" eb="2">
      <t>ケイサン</t>
    </rPh>
    <rPh sb="2" eb="4">
      <t>キンガク</t>
    </rPh>
    <phoneticPr fontId="3"/>
  </si>
  <si>
    <t>①</t>
    <phoneticPr fontId="6"/>
  </si>
  <si>
    <t>国税徴収法
第７６条第１項
に定める
差押禁止額</t>
    <rPh sb="0" eb="2">
      <t>コクゼイ</t>
    </rPh>
    <rPh sb="2" eb="4">
      <t>チョウシュウ</t>
    </rPh>
    <rPh sb="4" eb="5">
      <t>ホウ</t>
    </rPh>
    <rPh sb="6" eb="7">
      <t>ダイ</t>
    </rPh>
    <rPh sb="9" eb="10">
      <t>ジョウ</t>
    </rPh>
    <rPh sb="10" eb="11">
      <t>ダイ</t>
    </rPh>
    <rPh sb="12" eb="13">
      <t>コウ</t>
    </rPh>
    <rPh sb="15" eb="16">
      <t>サダ</t>
    </rPh>
    <rPh sb="19" eb="21">
      <t>サシオサエ</t>
    </rPh>
    <rPh sb="21" eb="23">
      <t>キンシ</t>
    </rPh>
    <rPh sb="23" eb="24">
      <t>ガク</t>
    </rPh>
    <phoneticPr fontId="6"/>
  </si>
  <si>
    <t>第１号</t>
    <rPh sb="0" eb="1">
      <t>ダイ</t>
    </rPh>
    <rPh sb="2" eb="3">
      <t>ゴウ</t>
    </rPh>
    <phoneticPr fontId="6"/>
  </si>
  <si>
    <t>a</t>
    <phoneticPr fontId="6"/>
  </si>
  <si>
    <t>第２号</t>
    <rPh sb="0" eb="1">
      <t>ダイ</t>
    </rPh>
    <rPh sb="2" eb="3">
      <t>ゴウ</t>
    </rPh>
    <phoneticPr fontId="6"/>
  </si>
  <si>
    <t>第３号</t>
    <rPh sb="0" eb="1">
      <t>ダイ</t>
    </rPh>
    <rPh sb="2" eb="3">
      <t>ゴウ</t>
    </rPh>
    <phoneticPr fontId="6"/>
  </si>
  <si>
    <t>小計</t>
    <rPh sb="0" eb="2">
      <t>ショウケイ</t>
    </rPh>
    <phoneticPr fontId="6"/>
  </si>
  <si>
    <t>１号＋２号＋３号</t>
    <rPh sb="1" eb="2">
      <t>ゴウ</t>
    </rPh>
    <rPh sb="4" eb="5">
      <t>ゴウ</t>
    </rPh>
    <rPh sb="7" eb="8">
      <t>ゴウ</t>
    </rPh>
    <phoneticPr fontId="6"/>
  </si>
  <si>
    <t>第４号</t>
    <rPh sb="0" eb="1">
      <t>ダイ</t>
    </rPh>
    <rPh sb="2" eb="3">
      <t>ゴウ</t>
    </rPh>
    <phoneticPr fontId="6"/>
  </si>
  <si>
    <t>100,000円＋45,000円×ｇ</t>
    <rPh sb="7" eb="8">
      <t>エン</t>
    </rPh>
    <rPh sb="15" eb="16">
      <t>エン</t>
    </rPh>
    <phoneticPr fontId="6"/>
  </si>
  <si>
    <t>生計を一に
する親族数</t>
    <rPh sb="0" eb="2">
      <t>セイケイ</t>
    </rPh>
    <rPh sb="3" eb="4">
      <t>イチ</t>
    </rPh>
    <rPh sb="8" eb="10">
      <t>シンゾク</t>
    </rPh>
    <rPh sb="10" eb="11">
      <t>スウ</t>
    </rPh>
    <phoneticPr fontId="6"/>
  </si>
  <si>
    <t>第５号</t>
    <rPh sb="0" eb="1">
      <t>ダイ</t>
    </rPh>
    <rPh sb="2" eb="3">
      <t>ゴウ</t>
    </rPh>
    <phoneticPr fontId="6"/>
  </si>
  <si>
    <t>差押可能金額</t>
    <rPh sb="0" eb="2">
      <t>サシオサ</t>
    </rPh>
    <rPh sb="2" eb="4">
      <t>カノウ</t>
    </rPh>
    <rPh sb="4" eb="6">
      <t>キンガク</t>
    </rPh>
    <phoneticPr fontId="3"/>
  </si>
  <si>
    <t>※記載要領</t>
    <rPh sb="1" eb="3">
      <t>キサイ</t>
    </rPh>
    <rPh sb="3" eb="5">
      <t>ヨウリョウ</t>
    </rPh>
    <phoneticPr fontId="3"/>
  </si>
  <si>
    <t>１</t>
    <phoneticPr fontId="6"/>
  </si>
  <si>
    <t>　上記の計算にあたっては、その計算の基礎となる期間が１月未満のときは１００円未満の端数を、１月以上のときは１,０００円未満の端数をそれぞれ次のように取り扱うものとする。</t>
    <rPh sb="1" eb="3">
      <t>ジョウキ</t>
    </rPh>
    <rPh sb="4" eb="6">
      <t>ケイサン</t>
    </rPh>
    <rPh sb="15" eb="17">
      <t>ケイサン</t>
    </rPh>
    <rPh sb="18" eb="20">
      <t>キソ</t>
    </rPh>
    <rPh sb="23" eb="25">
      <t>キカン</t>
    </rPh>
    <rPh sb="27" eb="28">
      <t>ツキ</t>
    </rPh>
    <rPh sb="28" eb="30">
      <t>ミマン</t>
    </rPh>
    <rPh sb="37" eb="38">
      <t>エン</t>
    </rPh>
    <rPh sb="38" eb="40">
      <t>ミマン</t>
    </rPh>
    <rPh sb="41" eb="43">
      <t>ハスウ</t>
    </rPh>
    <rPh sb="46" eb="47">
      <t>ツキ</t>
    </rPh>
    <rPh sb="47" eb="49">
      <t>イジョウ</t>
    </rPh>
    <rPh sb="58" eb="59">
      <t>エン</t>
    </rPh>
    <rPh sb="59" eb="61">
      <t>ミマン</t>
    </rPh>
    <rPh sb="62" eb="64">
      <t>ハスウ</t>
    </rPh>
    <rPh sb="69" eb="70">
      <t>ツギ</t>
    </rPh>
    <rPh sb="74" eb="75">
      <t>ト</t>
    </rPh>
    <rPh sb="76" eb="77">
      <t>アツカ</t>
    </rPh>
    <phoneticPr fontId="6"/>
  </si>
  <si>
    <t>（１）①及び③の金額については、切り捨てる。</t>
    <rPh sb="4" eb="5">
      <t>オヨ</t>
    </rPh>
    <rPh sb="8" eb="10">
      <t>キンガク</t>
    </rPh>
    <rPh sb="16" eb="17">
      <t>キ</t>
    </rPh>
    <rPh sb="18" eb="19">
      <t>ス</t>
    </rPh>
    <phoneticPr fontId="6"/>
  </si>
  <si>
    <t>（２）その他の金額については、切り上げる。</t>
    <rPh sb="5" eb="6">
      <t>タ</t>
    </rPh>
    <rPh sb="7" eb="9">
      <t>キンガク</t>
    </rPh>
    <rPh sb="15" eb="16">
      <t>キ</t>
    </rPh>
    <rPh sb="17" eb="18">
      <t>ア</t>
    </rPh>
    <phoneticPr fontId="6"/>
  </si>
  <si>
    <t>２</t>
    <phoneticPr fontId="6"/>
  </si>
  <si>
    <t>①及び③の金額は、所得税等を控除する前の総支給額。</t>
    <rPh sb="1" eb="2">
      <t>オヨ</t>
    </rPh>
    <rPh sb="5" eb="7">
      <t>キンガク</t>
    </rPh>
    <rPh sb="9" eb="12">
      <t>ショトクゼイ</t>
    </rPh>
    <rPh sb="12" eb="13">
      <t>トウ</t>
    </rPh>
    <rPh sb="14" eb="16">
      <t>コウジョ</t>
    </rPh>
    <rPh sb="18" eb="19">
      <t>マエ</t>
    </rPh>
    <rPh sb="20" eb="21">
      <t>ソウ</t>
    </rPh>
    <rPh sb="21" eb="24">
      <t>シキュウガク</t>
    </rPh>
    <phoneticPr fontId="6"/>
  </si>
  <si>
    <t>３</t>
    <phoneticPr fontId="3"/>
  </si>
  <si>
    <t>　ａ及びｄの金額は、所得税法第１８３条（給与所得に係る源泉徴収義務）、第１９０条（年末調整）、第１９２条（年末調整に係る不足額の徴収）又は第２１２条（非居住者等の所得に係る源泉徴収義務）の規定によりその給料等につき徴収される所得税に相当する金額（国税徴収法第７６条第１項第１号）。</t>
    <rPh sb="2" eb="3">
      <t>オヨ</t>
    </rPh>
    <rPh sb="6" eb="8">
      <t>キンガク</t>
    </rPh>
    <rPh sb="10" eb="12">
      <t>ショトク</t>
    </rPh>
    <rPh sb="12" eb="14">
      <t>ゼイホウ</t>
    </rPh>
    <rPh sb="14" eb="15">
      <t>ダイ</t>
    </rPh>
    <rPh sb="18" eb="19">
      <t>ジョウ</t>
    </rPh>
    <rPh sb="20" eb="22">
      <t>キュウヨ</t>
    </rPh>
    <rPh sb="22" eb="24">
      <t>ショトク</t>
    </rPh>
    <rPh sb="25" eb="26">
      <t>カカ</t>
    </rPh>
    <rPh sb="27" eb="29">
      <t>ゲンセン</t>
    </rPh>
    <rPh sb="29" eb="31">
      <t>チョウシュウ</t>
    </rPh>
    <rPh sb="31" eb="33">
      <t>ギム</t>
    </rPh>
    <rPh sb="35" eb="36">
      <t>ダイ</t>
    </rPh>
    <rPh sb="39" eb="40">
      <t>ジョウ</t>
    </rPh>
    <rPh sb="41" eb="43">
      <t>ネンマツ</t>
    </rPh>
    <rPh sb="43" eb="45">
      <t>チョウセイ</t>
    </rPh>
    <rPh sb="47" eb="48">
      <t>ダイ</t>
    </rPh>
    <rPh sb="51" eb="52">
      <t>ジョウ</t>
    </rPh>
    <rPh sb="53" eb="55">
      <t>ネンマツ</t>
    </rPh>
    <rPh sb="55" eb="57">
      <t>チョウセイ</t>
    </rPh>
    <rPh sb="58" eb="59">
      <t>カカ</t>
    </rPh>
    <rPh sb="60" eb="62">
      <t>フソク</t>
    </rPh>
    <rPh sb="62" eb="63">
      <t>ガク</t>
    </rPh>
    <rPh sb="64" eb="66">
      <t>チョウシュウ</t>
    </rPh>
    <rPh sb="67" eb="68">
      <t>マタ</t>
    </rPh>
    <rPh sb="69" eb="70">
      <t>ダイ</t>
    </rPh>
    <rPh sb="73" eb="74">
      <t>ジョウ</t>
    </rPh>
    <rPh sb="75" eb="79">
      <t>ヒキョジュウシャ</t>
    </rPh>
    <rPh sb="79" eb="80">
      <t>トウ</t>
    </rPh>
    <rPh sb="81" eb="83">
      <t>ショトク</t>
    </rPh>
    <rPh sb="84" eb="85">
      <t>カカ</t>
    </rPh>
    <rPh sb="86" eb="88">
      <t>ゲンセン</t>
    </rPh>
    <rPh sb="88" eb="90">
      <t>チョウシュウ</t>
    </rPh>
    <rPh sb="90" eb="92">
      <t>ギム</t>
    </rPh>
    <rPh sb="94" eb="96">
      <t>キテイ</t>
    </rPh>
    <rPh sb="101" eb="103">
      <t>キュウリョウ</t>
    </rPh>
    <rPh sb="103" eb="104">
      <t>トウ</t>
    </rPh>
    <rPh sb="107" eb="109">
      <t>チョウシュウ</t>
    </rPh>
    <rPh sb="112" eb="115">
      <t>ショトクゼイ</t>
    </rPh>
    <rPh sb="116" eb="118">
      <t>ソウトウ</t>
    </rPh>
    <rPh sb="120" eb="122">
      <t>キンガク</t>
    </rPh>
    <rPh sb="123" eb="125">
      <t>コクゼイ</t>
    </rPh>
    <rPh sb="125" eb="127">
      <t>チョウシュウ</t>
    </rPh>
    <rPh sb="127" eb="128">
      <t>ホウ</t>
    </rPh>
    <rPh sb="128" eb="129">
      <t>ダイ</t>
    </rPh>
    <rPh sb="131" eb="132">
      <t>ジョウ</t>
    </rPh>
    <rPh sb="132" eb="133">
      <t>ダイ</t>
    </rPh>
    <rPh sb="134" eb="135">
      <t>コウ</t>
    </rPh>
    <rPh sb="135" eb="136">
      <t>ダイ</t>
    </rPh>
    <rPh sb="137" eb="138">
      <t>ゴウ</t>
    </rPh>
    <phoneticPr fontId="6"/>
  </si>
  <si>
    <t>４</t>
    <phoneticPr fontId="3"/>
  </si>
  <si>
    <t>　ｂ及びｅの金額は、地方税法第３２１条の３（個人の市町村民税の特別徴収）その他の規定によりその給料等につき、特別徴収の方法によって徴収される道府県民税及び市町村民税に相当する金額（国税徴収法第７６条第１項第２号）。</t>
    <rPh sb="2" eb="3">
      <t>オヨ</t>
    </rPh>
    <rPh sb="6" eb="8">
      <t>キンガク</t>
    </rPh>
    <rPh sb="12" eb="14">
      <t>ゼイホウ</t>
    </rPh>
    <rPh sb="14" eb="15">
      <t>ダイ</t>
    </rPh>
    <rPh sb="18" eb="19">
      <t>ジョウ</t>
    </rPh>
    <rPh sb="22" eb="24">
      <t>コジン</t>
    </rPh>
    <rPh sb="25" eb="27">
      <t>シチョウ</t>
    </rPh>
    <rPh sb="27" eb="29">
      <t>ソンミン</t>
    </rPh>
    <rPh sb="29" eb="30">
      <t>ゼイ</t>
    </rPh>
    <rPh sb="31" eb="33">
      <t>トクベツ</t>
    </rPh>
    <rPh sb="33" eb="35">
      <t>チョウシュウ</t>
    </rPh>
    <rPh sb="38" eb="39">
      <t>タ</t>
    </rPh>
    <rPh sb="40" eb="42">
      <t>キテイ</t>
    </rPh>
    <rPh sb="47" eb="49">
      <t>キュウリョウ</t>
    </rPh>
    <rPh sb="49" eb="50">
      <t>トウ</t>
    </rPh>
    <rPh sb="54" eb="56">
      <t>トクベツ</t>
    </rPh>
    <rPh sb="56" eb="58">
      <t>チョウシュウ</t>
    </rPh>
    <rPh sb="59" eb="61">
      <t>ホウホウ</t>
    </rPh>
    <rPh sb="65" eb="67">
      <t>チョウシュウ</t>
    </rPh>
    <rPh sb="70" eb="71">
      <t>ミチ</t>
    </rPh>
    <rPh sb="71" eb="72">
      <t>フ</t>
    </rPh>
    <rPh sb="72" eb="75">
      <t>ケンミンゼイ</t>
    </rPh>
    <rPh sb="75" eb="76">
      <t>オヨ</t>
    </rPh>
    <rPh sb="77" eb="79">
      <t>シチョウ</t>
    </rPh>
    <rPh sb="79" eb="81">
      <t>ソンミン</t>
    </rPh>
    <rPh sb="81" eb="82">
      <t>ゼイ</t>
    </rPh>
    <rPh sb="83" eb="85">
      <t>ソウトウ</t>
    </rPh>
    <rPh sb="87" eb="89">
      <t>キンガク</t>
    </rPh>
    <rPh sb="90" eb="92">
      <t>コクゼイ</t>
    </rPh>
    <rPh sb="92" eb="94">
      <t>チョウシュウ</t>
    </rPh>
    <rPh sb="94" eb="95">
      <t>ホウ</t>
    </rPh>
    <rPh sb="95" eb="96">
      <t>ダイ</t>
    </rPh>
    <rPh sb="98" eb="99">
      <t>ジョウ</t>
    </rPh>
    <rPh sb="99" eb="100">
      <t>ダイ</t>
    </rPh>
    <rPh sb="101" eb="102">
      <t>コウ</t>
    </rPh>
    <rPh sb="102" eb="103">
      <t>ダイ</t>
    </rPh>
    <rPh sb="104" eb="105">
      <t>ゴウ</t>
    </rPh>
    <phoneticPr fontId="6"/>
  </si>
  <si>
    <t>５</t>
    <phoneticPr fontId="3"/>
  </si>
  <si>
    <t>　ｃ及びｆの金額は、健康保険法第１６７条第１項（報酬からの保険料の控除）その他の法令の規定によりその給料等から控除される社会保険料（所得税法第７４条第２項に規定する社会保険料）に相当する金額（国税徴収法第７６条第１項第３号）。</t>
    <rPh sb="2" eb="3">
      <t>オヨ</t>
    </rPh>
    <rPh sb="6" eb="7">
      <t>キン</t>
    </rPh>
    <rPh sb="7" eb="8">
      <t>ガク</t>
    </rPh>
    <rPh sb="10" eb="12">
      <t>ケンコウ</t>
    </rPh>
    <rPh sb="12" eb="14">
      <t>ホケン</t>
    </rPh>
    <rPh sb="14" eb="15">
      <t>ホウ</t>
    </rPh>
    <rPh sb="15" eb="16">
      <t>ダイ</t>
    </rPh>
    <rPh sb="19" eb="20">
      <t>ジョウ</t>
    </rPh>
    <rPh sb="20" eb="21">
      <t>ダイ</t>
    </rPh>
    <rPh sb="22" eb="23">
      <t>コウ</t>
    </rPh>
    <rPh sb="24" eb="26">
      <t>ホウシュウ</t>
    </rPh>
    <rPh sb="29" eb="32">
      <t>ホケンリョウ</t>
    </rPh>
    <rPh sb="33" eb="35">
      <t>コウジョ</t>
    </rPh>
    <rPh sb="38" eb="39">
      <t>タ</t>
    </rPh>
    <rPh sb="40" eb="42">
      <t>ホウレイ</t>
    </rPh>
    <rPh sb="43" eb="45">
      <t>キテイ</t>
    </rPh>
    <rPh sb="50" eb="52">
      <t>キュウリョウ</t>
    </rPh>
    <rPh sb="52" eb="53">
      <t>トウ</t>
    </rPh>
    <rPh sb="55" eb="57">
      <t>コウジョ</t>
    </rPh>
    <rPh sb="60" eb="62">
      <t>シャカイ</t>
    </rPh>
    <rPh sb="62" eb="65">
      <t>ホケンリョウ</t>
    </rPh>
    <rPh sb="66" eb="69">
      <t>ショトクゼイ</t>
    </rPh>
    <rPh sb="69" eb="70">
      <t>ホウ</t>
    </rPh>
    <rPh sb="70" eb="71">
      <t>ダイ</t>
    </rPh>
    <rPh sb="73" eb="74">
      <t>ジョウ</t>
    </rPh>
    <rPh sb="74" eb="75">
      <t>ダイ</t>
    </rPh>
    <rPh sb="76" eb="77">
      <t>コウ</t>
    </rPh>
    <rPh sb="78" eb="80">
      <t>キテイ</t>
    </rPh>
    <rPh sb="82" eb="84">
      <t>シャカイ</t>
    </rPh>
    <rPh sb="84" eb="87">
      <t>ホケンリョウ</t>
    </rPh>
    <rPh sb="89" eb="91">
      <t>ソウトウ</t>
    </rPh>
    <rPh sb="93" eb="95">
      <t>キンガク</t>
    </rPh>
    <rPh sb="96" eb="98">
      <t>コクゼイ</t>
    </rPh>
    <rPh sb="98" eb="100">
      <t>チョウシュウ</t>
    </rPh>
    <rPh sb="100" eb="101">
      <t>ホウ</t>
    </rPh>
    <rPh sb="101" eb="102">
      <t>ダイ</t>
    </rPh>
    <rPh sb="104" eb="105">
      <t>ジョウ</t>
    </rPh>
    <rPh sb="105" eb="106">
      <t>ダイ</t>
    </rPh>
    <rPh sb="107" eb="108">
      <t>コウ</t>
    </rPh>
    <rPh sb="108" eb="109">
      <t>ダイ</t>
    </rPh>
    <rPh sb="110" eb="111">
      <t>ゴウ</t>
    </rPh>
    <phoneticPr fontId="6"/>
  </si>
  <si>
    <t>６</t>
    <phoneticPr fontId="3"/>
  </si>
  <si>
    <t>　ｇの親族とは、滞納者と生活を一にする配偶者（婚姻の届出をしていないが事実上婚姻関係と同様の事情にある者を含む。）その他の親族をいう（国税徴収法第７６条第１項第４号）。</t>
    <rPh sb="3" eb="5">
      <t>シンゾク</t>
    </rPh>
    <rPh sb="8" eb="11">
      <t>タイノウシャ</t>
    </rPh>
    <rPh sb="12" eb="14">
      <t>セイカツ</t>
    </rPh>
    <rPh sb="15" eb="16">
      <t>イチ</t>
    </rPh>
    <rPh sb="19" eb="22">
      <t>ハイグウシャ</t>
    </rPh>
    <rPh sb="23" eb="25">
      <t>コンイン</t>
    </rPh>
    <rPh sb="26" eb="28">
      <t>トドケデ</t>
    </rPh>
    <rPh sb="35" eb="38">
      <t>ジジツジョウ</t>
    </rPh>
    <rPh sb="38" eb="40">
      <t>コンイン</t>
    </rPh>
    <rPh sb="40" eb="42">
      <t>カンケイ</t>
    </rPh>
    <rPh sb="43" eb="45">
      <t>ドウヨウ</t>
    </rPh>
    <rPh sb="46" eb="48">
      <t>ジジョウ</t>
    </rPh>
    <rPh sb="51" eb="52">
      <t>モノ</t>
    </rPh>
    <rPh sb="53" eb="54">
      <t>フク</t>
    </rPh>
    <rPh sb="59" eb="60">
      <t>タ</t>
    </rPh>
    <rPh sb="61" eb="63">
      <t>シンゾク</t>
    </rPh>
    <rPh sb="67" eb="69">
      <t>コクゼイ</t>
    </rPh>
    <rPh sb="69" eb="71">
      <t>チョウシュウ</t>
    </rPh>
    <rPh sb="71" eb="72">
      <t>ホウ</t>
    </rPh>
    <rPh sb="72" eb="73">
      <t>ダイ</t>
    </rPh>
    <rPh sb="75" eb="76">
      <t>ジョウ</t>
    </rPh>
    <rPh sb="76" eb="77">
      <t>ダイ</t>
    </rPh>
    <rPh sb="78" eb="79">
      <t>コウ</t>
    </rPh>
    <rPh sb="79" eb="80">
      <t>ダイ</t>
    </rPh>
    <rPh sb="81" eb="82">
      <t>ゴウ</t>
    </rPh>
    <phoneticPr fontId="6"/>
  </si>
  <si>
    <t>７</t>
    <phoneticPr fontId="3"/>
  </si>
  <si>
    <t>　⑥の金額は、⑤の金額の２倍を限度とする（国税徴収法第７６条第１項第５号）。</t>
    <rPh sb="3" eb="5">
      <t>キンガク</t>
    </rPh>
    <rPh sb="9" eb="11">
      <t>キンガク</t>
    </rPh>
    <rPh sb="13" eb="14">
      <t>バイ</t>
    </rPh>
    <rPh sb="15" eb="17">
      <t>ゲンド</t>
    </rPh>
    <rPh sb="21" eb="23">
      <t>コクゼイ</t>
    </rPh>
    <rPh sb="23" eb="25">
      <t>チョウシュウ</t>
    </rPh>
    <rPh sb="25" eb="26">
      <t>ホウ</t>
    </rPh>
    <rPh sb="26" eb="27">
      <t>ダイ</t>
    </rPh>
    <rPh sb="29" eb="30">
      <t>ジョウ</t>
    </rPh>
    <rPh sb="30" eb="31">
      <t>ダイ</t>
    </rPh>
    <rPh sb="32" eb="33">
      <t>コウ</t>
    </rPh>
    <rPh sb="33" eb="34">
      <t>ダイ</t>
    </rPh>
    <rPh sb="35" eb="36">
      <t>ゴウ</t>
    </rPh>
    <phoneticPr fontId="6"/>
  </si>
  <si>
    <t>b</t>
    <phoneticPr fontId="6"/>
  </si>
  <si>
    <t>c</t>
    <phoneticPr fontId="6"/>
  </si>
  <si>
    <t>②</t>
    <phoneticPr fontId="6"/>
  </si>
  <si>
    <t>③</t>
    <phoneticPr fontId="6"/>
  </si>
  <si>
    <t>d</t>
    <phoneticPr fontId="6"/>
  </si>
  <si>
    <t>e</t>
    <phoneticPr fontId="6"/>
  </si>
  <si>
    <t>f</t>
    <phoneticPr fontId="6"/>
  </si>
  <si>
    <t>④</t>
    <phoneticPr fontId="6"/>
  </si>
  <si>
    <t>⑤</t>
    <phoneticPr fontId="6"/>
  </si>
  <si>
    <t>｛①＋③－（②＋④＋⑤）｝×20／100</t>
    <phoneticPr fontId="3"/>
  </si>
  <si>
    <t>⑥</t>
    <phoneticPr fontId="6"/>
  </si>
  <si>
    <t>⑦</t>
    <phoneticPr fontId="3"/>
  </si>
  <si>
    <t>⑧</t>
    <phoneticPr fontId="3"/>
  </si>
  <si>
    <t>⑦－⑧</t>
    <phoneticPr fontId="3"/>
  </si>
  <si>
    <t>⑨</t>
    <phoneticPr fontId="3"/>
  </si>
  <si>
    <t>生計を一にする親族数(本人を除く)</t>
    <rPh sb="0" eb="2">
      <t>セイケイ</t>
    </rPh>
    <rPh sb="3" eb="4">
      <t>イチ</t>
    </rPh>
    <rPh sb="7" eb="9">
      <t>シンゾク</t>
    </rPh>
    <rPh sb="9" eb="10">
      <t>スウ</t>
    </rPh>
    <rPh sb="11" eb="13">
      <t>ホンニン</t>
    </rPh>
    <rPh sb="14" eb="15">
      <t>ノゾ</t>
    </rPh>
    <phoneticPr fontId="6"/>
  </si>
  <si>
    <t>←プルダウンから「給与」か「賞与」どちらかを選択してください</t>
    <rPh sb="9" eb="11">
      <t>キュウヨ</t>
    </rPh>
    <rPh sb="14" eb="16">
      <t>ショウヨ</t>
    </rPh>
    <rPh sb="22" eb="24">
      <t>センタク</t>
    </rPh>
    <phoneticPr fontId="2"/>
  </si>
  <si>
    <t>給料:令和○年○月○日支給分    賞与:令和○年○月○日支給分</t>
    <rPh sb="0" eb="2">
      <t>キュウリョウ</t>
    </rPh>
    <rPh sb="3" eb="4">
      <t>レイ</t>
    </rPh>
    <rPh sb="4" eb="5">
      <t>ワ</t>
    </rPh>
    <rPh sb="6" eb="7">
      <t>トシ</t>
    </rPh>
    <rPh sb="8" eb="9">
      <t>ツキ</t>
    </rPh>
    <rPh sb="10" eb="11">
      <t>ヒ</t>
    </rPh>
    <rPh sb="11" eb="13">
      <t>シキュウ</t>
    </rPh>
    <rPh sb="13" eb="14">
      <t>ブン</t>
    </rPh>
    <rPh sb="18" eb="20">
      <t>ショウヨ</t>
    </rPh>
    <rPh sb="21" eb="22">
      <t>レイ</t>
    </rPh>
    <rPh sb="22" eb="23">
      <t>ワ</t>
    </rPh>
    <rPh sb="24" eb="25">
      <t>トシ</t>
    </rPh>
    <rPh sb="26" eb="27">
      <t>ツキ</t>
    </rPh>
    <rPh sb="28" eb="29">
      <t>ヒ</t>
    </rPh>
    <rPh sb="29" eb="31">
      <t>シキュウ</t>
    </rPh>
    <rPh sb="31" eb="32">
      <t>ブン</t>
    </rPh>
    <phoneticPr fontId="2"/>
  </si>
  <si>
    <t>※左の表の黄色で塗られたセルに入力することで下の表に自動計算されます。
取立が出ない場合は、その旨ご連絡をお願いします。</t>
    <phoneticPr fontId="2"/>
  </si>
  <si>
    <t>賞与等支給月における差押可能金額計算書</t>
    <phoneticPr fontId="2"/>
  </si>
  <si>
    <t>（①＋③）－（②＋④＋⑤＋⑥）</t>
    <phoneticPr fontId="3"/>
  </si>
  <si>
    <t>①－②－⑤-｛(①－②－⑤)×20／100｝</t>
    <phoneticPr fontId="3"/>
  </si>
  <si>
    <t>　 滞納者の給料等及び賞与等のうち、国税徴収法第７６条第１項の規定により差押えが禁止されている部分がありますので、下記の計算例を参考に差押可能金額を算定のうえ、⑧と⑨を臼杵市へお支払い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</si>
</sst>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
    <numFmt numFmtId="177" formatCode="##,###&quot;人&quot;"/>
    <numFmt numFmtId="178" formatCode="#,##0&quot;円&quot;"/>
    <numFmt numFmtId="179" formatCode="#,##0&quot;人&quot;"/>
  </numFmts>
  <fonts count="24">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6"/>
      <name val="ＭＳ Ｐ明朝"/>
      <family val="1"/>
      <charset val="128"/>
    </font>
    <font>
      <sz val="9"/>
      <name val="ＭＳ Ｐ明朝"/>
      <family val="1"/>
      <charset val="128"/>
    </font>
    <font>
      <sz val="8"/>
      <name val="ＭＳ Ｐ明朝"/>
      <family val="1"/>
      <charset val="128"/>
    </font>
    <font>
      <sz val="10"/>
      <name val="ＭＳ Ｐ明朝"/>
      <family val="1"/>
      <charset val="128"/>
    </font>
    <font>
      <sz val="9"/>
      <color theme="1"/>
      <name val="ＭＳ Ｐ明朝"/>
      <family val="1"/>
      <charset val="128"/>
    </font>
    <font>
      <sz val="11"/>
      <color theme="1"/>
      <name val="ＭＳ Ｐ明朝"/>
      <family val="1"/>
      <charset val="128"/>
    </font>
    <font>
      <sz val="12"/>
      <color theme="1"/>
      <name val="Arial"/>
      <family val="2"/>
    </font>
    <font>
      <sz val="11"/>
      <color rgb="FFFF0000"/>
      <name val="ＭＳ Ｐ明朝"/>
      <family val="1"/>
      <charset val="128"/>
    </font>
    <font>
      <sz val="8"/>
      <color rgb="FFFF0000"/>
      <name val="ＭＳ Ｐ明朝"/>
      <family val="1"/>
      <charset val="128"/>
    </font>
    <font>
      <sz val="12"/>
      <color rgb="FFFF0000"/>
      <name val="Arial"/>
      <family val="2"/>
    </font>
    <font>
      <sz val="12"/>
      <name val="ＭＳ Ｐ明朝"/>
      <family val="1"/>
      <charset val="128"/>
    </font>
    <font>
      <b/>
      <sz val="9"/>
      <color theme="1"/>
      <name val="ＭＳ Ｐゴシック"/>
      <family val="3"/>
      <charset val="128"/>
    </font>
    <font>
      <sz val="14"/>
      <color theme="1"/>
      <name val="ＭＳ Ｐゴシック"/>
      <family val="3"/>
      <charset val="128"/>
    </font>
    <font>
      <sz val="12"/>
      <color theme="1"/>
      <name val="ＭＳ Ｐゴシック"/>
      <family val="3"/>
      <charset val="128"/>
    </font>
    <font>
      <sz val="11"/>
      <name val="ＭＳ Ｐゴシック"/>
      <family val="3"/>
      <charset val="128"/>
    </font>
    <font>
      <b/>
      <sz val="14"/>
      <name val="ＭＳ Ｐ明朝"/>
      <family val="1"/>
      <charset val="128"/>
    </font>
    <font>
      <b/>
      <sz val="18"/>
      <name val="ＭＳ Ｐ明朝"/>
      <family val="1"/>
      <charset val="128"/>
    </font>
    <font>
      <sz val="12"/>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theme="8"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xf numFmtId="0" fontId="1" fillId="0" borderId="0"/>
  </cellStyleXfs>
  <cellXfs count="112">
    <xf numFmtId="0" fontId="0" fillId="0" borderId="0" xfId="0"/>
    <xf numFmtId="0" fontId="1" fillId="0" borderId="0" xfId="1"/>
    <xf numFmtId="3" fontId="4" fillId="0" borderId="0" xfId="1" applyNumberFormat="1" applyFont="1" applyFill="1" applyBorder="1" applyAlignment="1">
      <alignment horizontal="right" indent="1"/>
    </xf>
    <xf numFmtId="0" fontId="1" fillId="0" borderId="0" xfId="1" applyFont="1"/>
    <xf numFmtId="0" fontId="1" fillId="0" borderId="1" xfId="1" applyBorder="1"/>
    <xf numFmtId="0" fontId="1" fillId="3" borderId="1" xfId="1" applyFill="1" applyBorder="1" applyAlignment="1">
      <alignment horizontal="center"/>
    </xf>
    <xf numFmtId="0" fontId="1" fillId="0" borderId="0" xfId="1" applyAlignment="1">
      <alignment horizontal="center"/>
    </xf>
    <xf numFmtId="0" fontId="8" fillId="0" borderId="0" xfId="1" applyFont="1"/>
    <xf numFmtId="0" fontId="1" fillId="0" borderId="0" xfId="1" applyBorder="1"/>
    <xf numFmtId="0" fontId="1" fillId="0" borderId="0" xfId="1" applyFont="1" applyAlignment="1">
      <alignment horizontal="center" vertical="center"/>
    </xf>
    <xf numFmtId="178" fontId="10" fillId="0" borderId="12" xfId="1" applyNumberFormat="1" applyFont="1" applyBorder="1" applyAlignment="1">
      <alignment vertical="center" shrinkToFit="1"/>
    </xf>
    <xf numFmtId="3" fontId="11" fillId="0" borderId="11" xfId="1" applyNumberFormat="1" applyFont="1" applyBorder="1" applyAlignment="1">
      <alignment horizontal="center" vertical="center"/>
    </xf>
    <xf numFmtId="178" fontId="12" fillId="0" borderId="13" xfId="1" applyNumberFormat="1" applyFont="1" applyBorder="1" applyAlignment="1">
      <alignment vertical="center" shrinkToFit="1"/>
    </xf>
    <xf numFmtId="0" fontId="9" fillId="0" borderId="16" xfId="1" applyFont="1" applyBorder="1" applyAlignment="1">
      <alignment horizontal="center" vertical="center"/>
    </xf>
    <xf numFmtId="0" fontId="9" fillId="0" borderId="17" xfId="1" applyFont="1" applyBorder="1" applyAlignment="1">
      <alignment vertical="center"/>
    </xf>
    <xf numFmtId="0" fontId="9" fillId="0" borderId="18" xfId="1" applyFont="1" applyBorder="1" applyAlignment="1">
      <alignment vertical="center"/>
    </xf>
    <xf numFmtId="178" fontId="10" fillId="0" borderId="19" xfId="1" applyNumberFormat="1" applyFont="1" applyBorder="1" applyAlignment="1">
      <alignment vertical="center" shrinkToFit="1"/>
    </xf>
    <xf numFmtId="3" fontId="11" fillId="0" borderId="18" xfId="1" applyNumberFormat="1" applyFont="1" applyBorder="1" applyAlignment="1">
      <alignment horizontal="right" vertical="center"/>
    </xf>
    <xf numFmtId="178" fontId="12" fillId="0" borderId="20" xfId="1" applyNumberFormat="1" applyFont="1" applyBorder="1" applyAlignment="1">
      <alignment vertical="center" shrinkToFit="1"/>
    </xf>
    <xf numFmtId="0" fontId="9" fillId="0" borderId="23" xfId="1" applyFont="1" applyBorder="1" applyAlignment="1">
      <alignment horizontal="center" vertical="center"/>
    </xf>
    <xf numFmtId="178" fontId="10" fillId="0" borderId="26" xfId="1" applyNumberFormat="1" applyFont="1" applyBorder="1" applyAlignment="1">
      <alignment vertical="center" shrinkToFit="1"/>
    </xf>
    <xf numFmtId="3" fontId="11" fillId="0" borderId="25" xfId="1" applyNumberFormat="1" applyFont="1" applyBorder="1" applyAlignment="1">
      <alignment horizontal="center" vertical="center"/>
    </xf>
    <xf numFmtId="178" fontId="12" fillId="0" borderId="27" xfId="1" applyNumberFormat="1" applyFont="1" applyBorder="1" applyAlignment="1">
      <alignment vertical="center" shrinkToFit="1"/>
    </xf>
    <xf numFmtId="0" fontId="9" fillId="0" borderId="30" xfId="1" applyFont="1" applyBorder="1" applyAlignment="1">
      <alignment horizontal="center" vertical="center"/>
    </xf>
    <xf numFmtId="179" fontId="13" fillId="0" borderId="11" xfId="1" applyNumberFormat="1" applyFont="1" applyFill="1" applyBorder="1" applyAlignment="1">
      <alignment horizontal="left" vertical="center"/>
    </xf>
    <xf numFmtId="178" fontId="10" fillId="0" borderId="12" xfId="1" applyNumberFormat="1" applyFont="1" applyFill="1" applyBorder="1" applyAlignment="1">
      <alignment horizontal="center" vertical="center" shrinkToFit="1"/>
    </xf>
    <xf numFmtId="3" fontId="11" fillId="0" borderId="11" xfId="1" applyNumberFormat="1" applyFont="1" applyFill="1" applyBorder="1" applyAlignment="1">
      <alignment horizontal="center" vertical="center"/>
    </xf>
    <xf numFmtId="178" fontId="12" fillId="0" borderId="13" xfId="1" applyNumberFormat="1" applyFont="1" applyFill="1" applyBorder="1" applyAlignment="1">
      <alignment horizontal="right" vertical="center" shrinkToFit="1"/>
    </xf>
    <xf numFmtId="0" fontId="8" fillId="0" borderId="0" xfId="1" applyFont="1" applyBorder="1" applyAlignment="1">
      <alignment vertical="center"/>
    </xf>
    <xf numFmtId="0" fontId="9" fillId="0" borderId="34" xfId="1" applyFont="1" applyBorder="1" applyAlignment="1">
      <alignment horizontal="center" vertical="center"/>
    </xf>
    <xf numFmtId="178" fontId="10" fillId="0" borderId="38" xfId="1" applyNumberFormat="1" applyFont="1" applyBorder="1" applyAlignment="1">
      <alignment horizontal="right" vertical="center" shrinkToFit="1"/>
    </xf>
    <xf numFmtId="3" fontId="11" fillId="0" borderId="36" xfId="1" applyNumberFormat="1" applyFont="1" applyFill="1" applyBorder="1" applyAlignment="1">
      <alignment horizontal="center" vertical="center"/>
    </xf>
    <xf numFmtId="178" fontId="12" fillId="0" borderId="37" xfId="1" applyNumberFormat="1" applyFont="1" applyBorder="1" applyAlignment="1">
      <alignment horizontal="right" vertical="center" shrinkToFit="1"/>
    </xf>
    <xf numFmtId="3" fontId="8" fillId="0" borderId="0" xfId="1" applyNumberFormat="1" applyFont="1" applyBorder="1" applyAlignment="1">
      <alignment horizontal="right" vertical="center"/>
    </xf>
    <xf numFmtId="3" fontId="14" fillId="0" borderId="40" xfId="1" applyNumberFormat="1" applyFont="1" applyBorder="1" applyAlignment="1">
      <alignment shrinkToFit="1"/>
    </xf>
    <xf numFmtId="0" fontId="1" fillId="0" borderId="39" xfId="1" applyBorder="1" applyAlignment="1">
      <alignment horizontal="center" vertical="center"/>
    </xf>
    <xf numFmtId="178" fontId="15" fillId="0" borderId="41" xfId="1" applyNumberFormat="1" applyFont="1" applyBorder="1" applyAlignment="1">
      <alignment vertical="center" shrinkToFit="1"/>
    </xf>
    <xf numFmtId="0" fontId="1" fillId="0" borderId="8" xfId="1" applyBorder="1" applyAlignment="1">
      <alignment horizontal="center" vertical="center"/>
    </xf>
    <xf numFmtId="178" fontId="15" fillId="0" borderId="9" xfId="1" applyNumberFormat="1" applyFont="1" applyBorder="1" applyAlignment="1">
      <alignment vertical="center" shrinkToFit="1"/>
    </xf>
    <xf numFmtId="0" fontId="9" fillId="0" borderId="0" xfId="1" applyFont="1"/>
    <xf numFmtId="0" fontId="16" fillId="0" borderId="0" xfId="1" applyFont="1" applyAlignment="1">
      <alignment vertical="center"/>
    </xf>
    <xf numFmtId="49" fontId="9" fillId="0" borderId="0" xfId="1" applyNumberFormat="1" applyFont="1" applyBorder="1" applyAlignment="1">
      <alignment horizontal="center" vertical="top"/>
    </xf>
    <xf numFmtId="0" fontId="1" fillId="0" borderId="0" xfId="1" applyBorder="1" applyAlignment="1">
      <alignment vertical="center"/>
    </xf>
    <xf numFmtId="0" fontId="9" fillId="0" borderId="0" xfId="1" applyFont="1" applyBorder="1" applyAlignment="1">
      <alignment horizontal="center" vertical="top"/>
    </xf>
    <xf numFmtId="0" fontId="9" fillId="0" borderId="0" xfId="1" applyFont="1" applyBorder="1" applyAlignment="1">
      <alignment horizontal="left" vertical="top" indent="2"/>
    </xf>
    <xf numFmtId="0" fontId="9" fillId="0" borderId="0" xfId="1" applyFont="1" applyBorder="1" applyAlignment="1">
      <alignment vertical="top"/>
    </xf>
    <xf numFmtId="0" fontId="1" fillId="0" borderId="0" xfId="1" applyBorder="1" applyAlignment="1">
      <alignment horizontal="left" vertical="center"/>
    </xf>
    <xf numFmtId="0" fontId="5" fillId="0" borderId="4" xfId="1" applyFont="1" applyFill="1" applyBorder="1" applyAlignment="1">
      <alignment vertical="center"/>
    </xf>
    <xf numFmtId="0" fontId="5" fillId="0" borderId="5" xfId="1" applyFont="1" applyFill="1" applyBorder="1" applyAlignment="1">
      <alignment vertical="center"/>
    </xf>
    <xf numFmtId="176" fontId="19" fillId="2" borderId="1" xfId="1" applyNumberFormat="1" applyFont="1" applyFill="1" applyBorder="1" applyAlignment="1">
      <alignment vertical="center"/>
    </xf>
    <xf numFmtId="177" fontId="19" fillId="2" borderId="1" xfId="1" applyNumberFormat="1" applyFont="1" applyFill="1" applyBorder="1" applyAlignment="1">
      <alignment vertical="center"/>
    </xf>
    <xf numFmtId="178" fontId="1" fillId="0" borderId="0" xfId="1" applyNumberFormat="1"/>
    <xf numFmtId="0" fontId="1" fillId="0" borderId="4" xfId="1" applyBorder="1" applyAlignment="1">
      <alignment horizontal="center" vertical="center"/>
    </xf>
    <xf numFmtId="178" fontId="15" fillId="0" borderId="5" xfId="1" applyNumberFormat="1" applyFont="1" applyBorder="1" applyAlignment="1">
      <alignment vertical="center" shrinkToFit="1"/>
    </xf>
    <xf numFmtId="0" fontId="1" fillId="0" borderId="0" xfId="1" applyBorder="1" applyAlignment="1">
      <alignment vertical="center" wrapText="1"/>
    </xf>
    <xf numFmtId="0" fontId="1" fillId="0" borderId="1" xfId="1" applyFont="1" applyBorder="1" applyAlignment="1">
      <alignment horizontal="center" vertical="center"/>
    </xf>
    <xf numFmtId="176" fontId="18" fillId="0" borderId="1" xfId="1" applyNumberFormat="1" applyFont="1" applyFill="1" applyBorder="1" applyAlignment="1">
      <alignment horizontal="center" vertical="center"/>
    </xf>
    <xf numFmtId="3" fontId="4" fillId="0" borderId="0" xfId="1" applyNumberFormat="1" applyFont="1" applyFill="1" applyBorder="1" applyAlignment="1">
      <alignment wrapText="1"/>
    </xf>
    <xf numFmtId="0" fontId="22" fillId="0" borderId="0" xfId="1" applyFont="1"/>
    <xf numFmtId="3" fontId="0" fillId="0" borderId="6" xfId="1" applyNumberFormat="1" applyFont="1" applyFill="1" applyBorder="1" applyAlignment="1">
      <alignment vertical="top" wrapText="1"/>
    </xf>
    <xf numFmtId="3" fontId="20" fillId="0" borderId="0" xfId="1" applyNumberFormat="1" applyFont="1" applyFill="1" applyBorder="1" applyAlignment="1">
      <alignment vertical="top"/>
    </xf>
    <xf numFmtId="3" fontId="20" fillId="0" borderId="6" xfId="1" applyNumberFormat="1" applyFont="1" applyFill="1" applyBorder="1" applyAlignment="1">
      <alignment vertical="top"/>
    </xf>
    <xf numFmtId="0" fontId="9" fillId="0" borderId="14" xfId="1" applyFont="1" applyBorder="1" applyAlignment="1">
      <alignment horizontal="distributed" vertical="center" wrapText="1"/>
    </xf>
    <xf numFmtId="0" fontId="9" fillId="0" borderId="15" xfId="1" applyFont="1" applyBorder="1" applyAlignment="1">
      <alignment horizontal="distributed" vertical="center" wrapText="1"/>
    </xf>
    <xf numFmtId="0" fontId="9" fillId="0" borderId="6" xfId="1" applyFont="1" applyBorder="1" applyAlignment="1">
      <alignment horizontal="distributed" vertical="center" wrapText="1"/>
    </xf>
    <xf numFmtId="0" fontId="9" fillId="0" borderId="21" xfId="1" applyFont="1" applyBorder="1" applyAlignment="1">
      <alignment horizontal="distributed" vertical="center" wrapText="1"/>
    </xf>
    <xf numFmtId="0" fontId="9" fillId="0" borderId="8" xfId="1" applyFont="1" applyBorder="1" applyAlignment="1">
      <alignment horizontal="distributed" vertical="center" wrapText="1"/>
    </xf>
    <xf numFmtId="0" fontId="9" fillId="0" borderId="22" xfId="1" applyFont="1" applyBorder="1" applyAlignment="1">
      <alignment horizontal="distributed" vertical="center" wrapText="1"/>
    </xf>
    <xf numFmtId="0" fontId="9" fillId="0" borderId="24" xfId="1" applyFont="1" applyBorder="1" applyAlignment="1">
      <alignment horizontal="left" vertical="center"/>
    </xf>
    <xf numFmtId="0" fontId="9" fillId="0" borderId="25" xfId="1" applyFont="1" applyBorder="1" applyAlignment="1">
      <alignment horizontal="left" vertical="center"/>
    </xf>
    <xf numFmtId="0" fontId="17" fillId="0" borderId="1" xfId="1" applyFont="1" applyFill="1" applyBorder="1" applyAlignment="1">
      <alignment horizontal="center" vertical="center"/>
    </xf>
    <xf numFmtId="3" fontId="23" fillId="0" borderId="6" xfId="1" applyNumberFormat="1" applyFont="1" applyFill="1" applyBorder="1" applyAlignment="1">
      <alignment horizontal="left" vertical="top" wrapText="1"/>
    </xf>
    <xf numFmtId="3" fontId="23" fillId="0" borderId="0" xfId="1" applyNumberFormat="1" applyFont="1" applyFill="1" applyBorder="1" applyAlignment="1">
      <alignment horizontal="left" vertical="top" wrapText="1"/>
    </xf>
    <xf numFmtId="176" fontId="4" fillId="0" borderId="2" xfId="1" applyNumberFormat="1" applyFont="1" applyFill="1" applyBorder="1" applyAlignment="1">
      <alignment horizontal="center" vertical="center"/>
    </xf>
    <xf numFmtId="0" fontId="4" fillId="0" borderId="3"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2" xfId="1" applyFont="1" applyFill="1" applyBorder="1" applyAlignment="1">
      <alignment horizontal="center" vertical="center"/>
    </xf>
    <xf numFmtId="0" fontId="5" fillId="0" borderId="1" xfId="1" applyFont="1" applyFill="1" applyBorder="1" applyAlignment="1">
      <alignment horizontal="distributed" vertical="center" indent="1"/>
    </xf>
    <xf numFmtId="0" fontId="21" fillId="4" borderId="0" xfId="1" applyFont="1" applyFill="1" applyBorder="1" applyAlignment="1">
      <alignment horizontal="center" vertical="center"/>
    </xf>
    <xf numFmtId="0" fontId="1" fillId="0" borderId="0" xfId="1" applyBorder="1" applyAlignment="1">
      <alignment vertical="center" wrapText="1"/>
    </xf>
    <xf numFmtId="0" fontId="1" fillId="0" borderId="1" xfId="1" applyFont="1" applyBorder="1" applyAlignment="1">
      <alignment horizontal="center" vertical="center"/>
    </xf>
    <xf numFmtId="0" fontId="9" fillId="0" borderId="10" xfId="1" applyFont="1" applyBorder="1" applyAlignment="1">
      <alignment horizontal="left" vertical="center" indent="1"/>
    </xf>
    <xf numFmtId="0" fontId="9" fillId="0" borderId="11" xfId="1" applyFont="1" applyBorder="1" applyAlignment="1">
      <alignment horizontal="left" vertical="center" indent="1"/>
    </xf>
    <xf numFmtId="0" fontId="9" fillId="0" borderId="0" xfId="1" applyFont="1" applyBorder="1" applyAlignment="1">
      <alignment vertical="top" wrapText="1"/>
    </xf>
    <xf numFmtId="0" fontId="9" fillId="0" borderId="2" xfId="1" applyFont="1" applyBorder="1" applyAlignment="1">
      <alignment horizontal="left" vertical="center" wrapText="1" indent="1"/>
    </xf>
    <xf numFmtId="0" fontId="1" fillId="0" borderId="28" xfId="1" applyBorder="1" applyAlignment="1">
      <alignment horizontal="left" wrapText="1" indent="1"/>
    </xf>
    <xf numFmtId="0" fontId="9" fillId="0" borderId="2" xfId="1" applyFont="1" applyBorder="1" applyAlignment="1">
      <alignment horizontal="distributed" vertical="center" wrapText="1"/>
    </xf>
    <xf numFmtId="0" fontId="9" fillId="0" borderId="29" xfId="1" applyFont="1" applyBorder="1" applyAlignment="1">
      <alignment horizontal="distributed" vertical="center" wrapText="1"/>
    </xf>
    <xf numFmtId="0" fontId="9" fillId="0" borderId="32" xfId="1" applyFont="1" applyBorder="1" applyAlignment="1">
      <alignment horizontal="distributed" vertical="center" wrapText="1"/>
    </xf>
    <xf numFmtId="0" fontId="9" fillId="0" borderId="33" xfId="1" applyFont="1" applyBorder="1" applyAlignment="1">
      <alignment horizontal="distributed" vertical="center" wrapText="1"/>
    </xf>
    <xf numFmtId="0" fontId="1" fillId="0" borderId="31" xfId="1" applyFont="1" applyBorder="1" applyAlignment="1">
      <alignment vertical="center"/>
    </xf>
    <xf numFmtId="0" fontId="1" fillId="0" borderId="11" xfId="1" applyFont="1" applyBorder="1" applyAlignment="1">
      <alignment vertical="center"/>
    </xf>
    <xf numFmtId="0" fontId="7" fillId="0" borderId="11" xfId="1" applyFont="1" applyBorder="1" applyAlignment="1">
      <alignment horizontal="distributed" vertical="center" wrapText="1"/>
    </xf>
    <xf numFmtId="0" fontId="1" fillId="0" borderId="11" xfId="1" applyBorder="1" applyAlignment="1">
      <alignment horizontal="distributed" vertical="center" wrapText="1"/>
    </xf>
    <xf numFmtId="0" fontId="1" fillId="0" borderId="35" xfId="1" applyBorder="1" applyAlignment="1">
      <alignment vertical="center" wrapText="1"/>
    </xf>
    <xf numFmtId="0" fontId="1" fillId="0" borderId="36" xfId="1" applyBorder="1" applyAlignment="1">
      <alignment vertical="center" wrapText="1"/>
    </xf>
    <xf numFmtId="0" fontId="1" fillId="0" borderId="37" xfId="1" applyBorder="1" applyAlignment="1">
      <alignment vertical="center" wrapText="1"/>
    </xf>
    <xf numFmtId="0" fontId="1" fillId="0" borderId="39" xfId="1" applyBorder="1" applyAlignment="1">
      <alignment horizontal="distributed" vertical="center" indent="1"/>
    </xf>
    <xf numFmtId="0" fontId="1" fillId="0" borderId="40" xfId="1" applyBorder="1" applyAlignment="1">
      <alignment horizontal="distributed" vertical="center" indent="1"/>
    </xf>
    <xf numFmtId="0" fontId="1" fillId="0" borderId="41" xfId="1" applyBorder="1" applyAlignment="1">
      <alignment horizontal="distributed" vertical="center" indent="1"/>
    </xf>
    <xf numFmtId="0" fontId="1" fillId="0" borderId="40" xfId="1" applyBorder="1" applyAlignment="1">
      <alignment vertical="center"/>
    </xf>
    <xf numFmtId="0" fontId="1" fillId="0" borderId="4" xfId="1" applyBorder="1" applyAlignment="1">
      <alignment vertical="center"/>
    </xf>
    <xf numFmtId="0" fontId="1" fillId="0" borderId="42" xfId="1" applyBorder="1" applyAlignment="1">
      <alignment vertical="center"/>
    </xf>
    <xf numFmtId="0" fontId="1" fillId="0" borderId="5" xfId="1" applyBorder="1" applyAlignment="1">
      <alignment vertical="center"/>
    </xf>
    <xf numFmtId="0" fontId="1" fillId="0" borderId="43" xfId="1" applyBorder="1" applyAlignment="1">
      <alignment horizontal="center" vertical="center"/>
    </xf>
    <xf numFmtId="0" fontId="1" fillId="0" borderId="44" xfId="1" applyBorder="1" applyAlignment="1">
      <alignment horizontal="center" vertical="center"/>
    </xf>
    <xf numFmtId="0" fontId="1" fillId="0" borderId="45" xfId="1" applyBorder="1" applyAlignment="1">
      <alignment horizontal="left" vertical="center"/>
    </xf>
    <xf numFmtId="0" fontId="1" fillId="0" borderId="43" xfId="1" applyBorder="1" applyAlignment="1">
      <alignment horizontal="left" vertical="center"/>
    </xf>
    <xf numFmtId="0" fontId="9" fillId="0" borderId="0" xfId="1"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981075</xdr:colOff>
      <xdr:row>25</xdr:row>
      <xdr:rowOff>38100</xdr:rowOff>
    </xdr:from>
    <xdr:to>
      <xdr:col>8</xdr:col>
      <xdr:colOff>361949</xdr:colOff>
      <xdr:row>25</xdr:row>
      <xdr:rowOff>352425</xdr:rowOff>
    </xdr:to>
    <xdr:sp macro="" textlink="">
      <xdr:nvSpPr>
        <xdr:cNvPr id="2" name="大かっこ 1"/>
        <xdr:cNvSpPr/>
      </xdr:nvSpPr>
      <xdr:spPr bwMode="auto">
        <a:xfrm>
          <a:off x="3228975" y="7981950"/>
          <a:ext cx="1142999" cy="314325"/>
        </a:xfrm>
        <a:prstGeom prst="bracketPair">
          <a:avLst>
            <a:gd name="adj" fmla="val 23563"/>
          </a:avLst>
        </a:prstGeom>
        <a:ln w="1270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115031\nouzei\&#19977;&#31512;\&#24046;&#25276;\&#37197;&#24403;&#12362;&#12424;&#12403;&#20805;&#24403;&#35336;&#31639;&#26360;&#27096;&#24335;&#20445;&#233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3.131.98\&#20849;&#26377;&#12501;&#12457;&#12523;&#12480;\2512&#65288;&#32102;&#19982;&#12539;&#36062;&#19982;&#24046;&#25276;&#27096;&#24335;&#9679;&#20462;&#274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eimu\Desktop\&#20661;&#27177;&#65288;&#32102;&#19982;&#65289;&#24046;&#25276;&#12304;&#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33.131.98\&#20849;&#26377;&#12501;&#12457;&#12523;&#12480;\Documents%20and%20Settings\911143\&#12487;&#12473;&#12463;&#12488;&#12483;&#12503;\DP&#30091;&#30000;\05&#38928;&#37329;&#38306;&#20418;\&#26222;&#36890;&#38928;&#37329;&#24046;&#25276;\&#24046;&#25276;&#35519;&#26360;&#12486;&#12531;&#12503;&#12524;&#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配当計算書"/>
      <sheetName val="充当計算書"/>
    </sheetNames>
    <sheetDataSet>
      <sheetData sheetId="0" refreshError="1">
        <row r="1">
          <cell r="B1" t="str">
            <v>杵築市片野９９４－１</v>
          </cell>
        </row>
        <row r="2">
          <cell r="B2" t="str">
            <v>有限会社　　酒井水産</v>
          </cell>
          <cell r="D2">
            <v>37032</v>
          </cell>
        </row>
        <row r="3">
          <cell r="B3">
            <v>49307</v>
          </cell>
        </row>
        <row r="4">
          <cell r="B4">
            <v>22500</v>
          </cell>
        </row>
        <row r="6">
          <cell r="B6">
            <v>37026</v>
          </cell>
        </row>
        <row r="14">
          <cell r="H14">
            <v>16200</v>
          </cell>
        </row>
        <row r="16">
          <cell r="H16" t="str">
            <v>　</v>
          </cell>
        </row>
        <row r="18">
          <cell r="H18" t="str">
            <v>　</v>
          </cell>
        </row>
        <row r="20">
          <cell r="H20" t="str">
            <v>　</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根拠法"/>
      <sheetName val="手順"/>
      <sheetName val="計算例"/>
      <sheetName val="ﾎﾞ月例"/>
      <sheetName val="入力表"/>
      <sheetName val="整理表"/>
      <sheetName val="調書1"/>
      <sheetName val="通知1"/>
      <sheetName val="計算様式"/>
      <sheetName val="ﾎﾞ月"/>
      <sheetName val="交付送達簿"/>
      <sheetName val="給与担当者あて"/>
      <sheetName val="内訳"/>
      <sheetName val="配当充当決議"/>
      <sheetName val="配当"/>
      <sheetName val="充当"/>
      <sheetName val="解除通知"/>
      <sheetName val="同意書"/>
      <sheetName val="×執行機関"/>
      <sheetName val="×滞納者"/>
      <sheetName val="×権利者等"/>
      <sheetName val="×権利一覧"/>
      <sheetName val="×施行文書"/>
    </sheetNames>
    <sheetDataSet>
      <sheetData sheetId="0"/>
      <sheetData sheetId="1"/>
      <sheetData sheetId="2"/>
      <sheetData sheetId="3"/>
      <sheetData sheetId="4">
        <row r="3">
          <cell r="C3">
            <v>41570</v>
          </cell>
        </row>
        <row r="4">
          <cell r="C4" t="str">
            <v>疋田　慶子</v>
          </cell>
        </row>
        <row r="6">
          <cell r="E6" t="str">
            <v>大税納第１－２１０号</v>
          </cell>
          <cell r="K6" t="str">
            <v>大税納第２-２５号</v>
          </cell>
        </row>
        <row r="7">
          <cell r="B7">
            <v>41570</v>
          </cell>
          <cell r="H7">
            <v>41600</v>
          </cell>
        </row>
        <row r="13">
          <cell r="C13" t="str">
            <v>由布市庄内町大瀧１８０３</v>
          </cell>
          <cell r="H13" t="str">
            <v>由布市</v>
          </cell>
        </row>
        <row r="14">
          <cell r="C14" t="str">
            <v>首藤　孝雄</v>
          </cell>
        </row>
        <row r="17">
          <cell r="C17">
            <v>2</v>
          </cell>
        </row>
        <row r="19">
          <cell r="B19">
            <v>2</v>
          </cell>
        </row>
        <row r="22">
          <cell r="B22">
            <v>79858</v>
          </cell>
          <cell r="C22" t="str">
            <v>300ﾄ7416</v>
          </cell>
          <cell r="D22" t="str">
            <v>自動車税</v>
          </cell>
          <cell r="E22">
            <v>19</v>
          </cell>
          <cell r="F22">
            <v>1</v>
          </cell>
          <cell r="G22">
            <v>39233</v>
          </cell>
          <cell r="H22">
            <v>32860</v>
          </cell>
          <cell r="J22">
            <v>31500</v>
          </cell>
        </row>
        <row r="23">
          <cell r="B23">
            <v>172835</v>
          </cell>
          <cell r="C23" t="str">
            <v>341ﾊ0010</v>
          </cell>
          <cell r="D23" t="str">
            <v>自動車税</v>
          </cell>
          <cell r="E23">
            <v>25</v>
          </cell>
          <cell r="F23">
            <v>1</v>
          </cell>
          <cell r="G23">
            <v>41425</v>
          </cell>
          <cell r="H23">
            <v>45000</v>
          </cell>
          <cell r="J23">
            <v>2285</v>
          </cell>
        </row>
        <row r="26">
          <cell r="B26" t="str">
            <v xml:space="preserve"> </v>
          </cell>
          <cell r="C26" t="str">
            <v xml:space="preserve"> </v>
          </cell>
        </row>
        <row r="27">
          <cell r="H27">
            <v>77860</v>
          </cell>
          <cell r="J27">
            <v>33785</v>
          </cell>
        </row>
        <row r="44">
          <cell r="C44" t="str">
            <v>大分市原川三丁目1番49号</v>
          </cell>
        </row>
        <row r="45">
          <cell r="C45" t="str">
            <v>三協通産株式会社</v>
          </cell>
        </row>
        <row r="47">
          <cell r="I47" t="str">
            <v>大分市</v>
          </cell>
        </row>
        <row r="67">
          <cell r="B67" t="str">
            <v>要す</v>
          </cell>
        </row>
        <row r="77">
          <cell r="B77">
            <v>41593</v>
          </cell>
        </row>
        <row r="78">
          <cell r="B78">
            <v>111645</v>
          </cell>
        </row>
        <row r="79">
          <cell r="B79">
            <v>41600</v>
          </cell>
        </row>
        <row r="81">
          <cell r="E81" t="str">
            <v>大税納第20-196号</v>
          </cell>
        </row>
        <row r="82">
          <cell r="B82">
            <v>41600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票"/>
      <sheetName val="整理表"/>
      <sheetName val="差押調書"/>
      <sheetName val="謄本"/>
      <sheetName val="差押通知書"/>
      <sheetName val="滞納金額別紙"/>
      <sheetName val="交付送達簿"/>
      <sheetName val="差押解除"/>
      <sheetName val="配当充当決議書"/>
      <sheetName val="配当計算書"/>
      <sheetName val="充当計算書"/>
      <sheetName val="ﾎﾞ月例"/>
      <sheetName val="給料禁止額"/>
      <sheetName val="給料禁止額 (計算例)"/>
      <sheetName val="給料禁止額 (取立)"/>
      <sheetName val="給料禁止額 (送付用)"/>
      <sheetName val="Sheet1"/>
    </sheetNames>
    <sheetDataSet>
      <sheetData sheetId="0">
        <row r="5">
          <cell r="D5" t="str">
            <v>立脇　一郎</v>
          </cell>
        </row>
        <row r="15">
          <cell r="D15" t="str">
            <v>154420</v>
          </cell>
          <cell r="G15" t="str">
            <v>332ﾅ0620</v>
          </cell>
          <cell r="J15" t="str">
            <v>自動車税</v>
          </cell>
          <cell r="Z15">
            <v>39500</v>
          </cell>
          <cell r="AF15">
            <v>2000</v>
          </cell>
        </row>
        <row r="44">
          <cell r="D44">
            <v>43100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入力票"/>
      <sheetName val="1調査証"/>
      <sheetName val="2交送"/>
      <sheetName val="3通知書"/>
      <sheetName val="1整理表"/>
      <sheetName val="2調書"/>
      <sheetName val="3謄本"/>
      <sheetName val="4配当充当決議書"/>
      <sheetName val="5計算書"/>
      <sheetName val="差押解除"/>
      <sheetName val="滞納金額別紙"/>
      <sheetName val="充当"/>
      <sheetName val="3副本"/>
    </sheetNames>
    <sheetDataSet>
      <sheetData sheetId="0"/>
      <sheetData sheetId="1">
        <row r="5">
          <cell r="D5" t="str">
            <v>疋田　慶子</v>
          </cell>
        </row>
        <row r="43">
          <cell r="BS43" t="str">
            <v>株式会社　大分銀行</v>
          </cell>
        </row>
        <row r="44">
          <cell r="BS44" t="str">
            <v>株式会社　豊和銀行</v>
          </cell>
        </row>
        <row r="45">
          <cell r="BS45" t="str">
            <v>大分みらい信用金庫</v>
          </cell>
        </row>
        <row r="46">
          <cell r="BS46" t="str">
            <v>大分県信用組合</v>
          </cell>
        </row>
        <row r="47">
          <cell r="BS47" t="str">
            <v>株式会社　西日本シティ銀行</v>
          </cell>
        </row>
        <row r="48">
          <cell r="BS48" t="str">
            <v>九州労働金庫</v>
          </cell>
        </row>
        <row r="49">
          <cell r="BS49" t="str">
            <v>株式会社　福岡銀行</v>
          </cell>
        </row>
        <row r="50">
          <cell r="BS50" t="str">
            <v>株式会社ゆうちょ銀行</v>
          </cell>
        </row>
        <row r="51">
          <cell r="BS51" t="str">
            <v>大分信用金庫</v>
          </cell>
        </row>
        <row r="53">
          <cell r="BS53" t="str">
            <v>交送</v>
          </cell>
          <cell r="BT53" t="str">
            <v>普通預金</v>
          </cell>
        </row>
        <row r="54">
          <cell r="BS54" t="str">
            <v>簡書</v>
          </cell>
          <cell r="BT54" t="str">
            <v>定期預金</v>
          </cell>
        </row>
        <row r="55">
          <cell r="BS55" t="str">
            <v>配証</v>
          </cell>
          <cell r="BT55" t="str">
            <v>当座預金</v>
          </cell>
        </row>
        <row r="56">
          <cell r="BS56" t="str">
            <v>普通</v>
          </cell>
          <cell r="BT56" t="str">
            <v>通常郵便貯金</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K41"/>
  <sheetViews>
    <sheetView tabSelected="1" workbookViewId="0">
      <selection activeCell="B14" sqref="B14:L14"/>
    </sheetView>
  </sheetViews>
  <sheetFormatPr defaultRowHeight="13.5"/>
  <cols>
    <col min="1" max="1" width="1" style="1" customWidth="1"/>
    <col min="2" max="2" width="4.125" style="1" customWidth="1"/>
    <col min="3" max="3" width="7.125" style="1" customWidth="1"/>
    <col min="4" max="4" width="6.125" style="1" customWidth="1"/>
    <col min="5" max="5" width="11.125" style="1" customWidth="1"/>
    <col min="6" max="6" width="13.625" style="1" customWidth="1"/>
    <col min="7" max="7" width="3.625" style="1" customWidth="1"/>
    <col min="8" max="9" width="5.875" style="1" customWidth="1"/>
    <col min="10" max="10" width="10.125" style="1" customWidth="1"/>
    <col min="11" max="11" width="4.625" style="1" customWidth="1"/>
    <col min="12" max="12" width="12.625" style="1" customWidth="1"/>
    <col min="13" max="14" width="9" style="1"/>
    <col min="15" max="15" width="11.25" style="1" customWidth="1"/>
    <col min="16" max="35" width="9" style="1"/>
    <col min="36" max="36" width="10.5" style="1" customWidth="1"/>
    <col min="37" max="16384" width="9" style="1"/>
  </cols>
  <sheetData>
    <row r="1" spans="1:37" ht="21">
      <c r="B1" s="58" t="s">
        <v>59</v>
      </c>
    </row>
    <row r="2" spans="1:37" ht="19.5" customHeight="1">
      <c r="B2" s="70" t="s">
        <v>0</v>
      </c>
      <c r="C2" s="70"/>
      <c r="D2" s="70"/>
      <c r="E2" s="70"/>
      <c r="F2" s="56" t="s">
        <v>1</v>
      </c>
      <c r="G2" s="71" t="s">
        <v>56</v>
      </c>
      <c r="H2" s="72"/>
      <c r="I2" s="72"/>
      <c r="J2" s="72"/>
      <c r="K2" s="72"/>
      <c r="L2" s="72"/>
      <c r="M2" s="3"/>
    </row>
    <row r="3" spans="1:37" ht="17.25" customHeight="1">
      <c r="B3" s="73" t="str">
        <f>F2</f>
        <v>給料等</v>
      </c>
      <c r="C3" s="74"/>
      <c r="D3" s="47" t="s">
        <v>2</v>
      </c>
      <c r="E3" s="48"/>
      <c r="F3" s="49">
        <v>0</v>
      </c>
      <c r="G3" s="71"/>
      <c r="H3" s="72"/>
      <c r="I3" s="72"/>
      <c r="J3" s="72"/>
      <c r="K3" s="72"/>
      <c r="L3" s="72"/>
      <c r="M3" s="3"/>
    </row>
    <row r="4" spans="1:37" ht="17.25">
      <c r="B4" s="75"/>
      <c r="C4" s="76"/>
      <c r="D4" s="47" t="s">
        <v>3</v>
      </c>
      <c r="E4" s="48"/>
      <c r="F4" s="49">
        <v>0</v>
      </c>
      <c r="G4" s="2"/>
      <c r="H4" s="57"/>
      <c r="I4" s="57"/>
      <c r="J4" s="57"/>
      <c r="K4" s="57"/>
      <c r="L4" s="57"/>
      <c r="M4" s="3"/>
    </row>
    <row r="5" spans="1:37" ht="17.25" customHeight="1">
      <c r="B5" s="75"/>
      <c r="C5" s="76"/>
      <c r="D5" s="47" t="s">
        <v>4</v>
      </c>
      <c r="E5" s="48"/>
      <c r="F5" s="49">
        <v>0</v>
      </c>
      <c r="G5" s="71" t="s">
        <v>58</v>
      </c>
      <c r="H5" s="72"/>
      <c r="I5" s="72"/>
      <c r="J5" s="72"/>
      <c r="K5" s="72"/>
      <c r="L5" s="72"/>
      <c r="M5" s="3"/>
    </row>
    <row r="6" spans="1:37" ht="17.25" customHeight="1">
      <c r="B6" s="77"/>
      <c r="C6" s="78"/>
      <c r="D6" s="47" t="s">
        <v>5</v>
      </c>
      <c r="E6" s="48"/>
      <c r="F6" s="49">
        <v>0</v>
      </c>
      <c r="G6" s="71"/>
      <c r="H6" s="72"/>
      <c r="I6" s="72"/>
      <c r="J6" s="72"/>
      <c r="K6" s="72"/>
      <c r="L6" s="72"/>
      <c r="M6" s="3"/>
    </row>
    <row r="7" spans="1:37" ht="17.25" customHeight="1">
      <c r="B7" s="79" t="str">
        <f>AJ8</f>
        <v>賞与等</v>
      </c>
      <c r="C7" s="74"/>
      <c r="D7" s="47" t="str">
        <f>D3</f>
        <v>総支給額</v>
      </c>
      <c r="E7" s="48"/>
      <c r="F7" s="49">
        <v>0</v>
      </c>
      <c r="G7" s="71"/>
      <c r="H7" s="72"/>
      <c r="I7" s="72"/>
      <c r="J7" s="72"/>
      <c r="K7" s="72"/>
      <c r="L7" s="72"/>
      <c r="M7" s="3"/>
    </row>
    <row r="8" spans="1:37" ht="17.25" customHeight="1">
      <c r="B8" s="75"/>
      <c r="C8" s="76"/>
      <c r="D8" s="47" t="str">
        <f>D4</f>
        <v>源泉所得税</v>
      </c>
      <c r="E8" s="48"/>
      <c r="F8" s="49">
        <v>0</v>
      </c>
      <c r="G8" s="71"/>
      <c r="H8" s="72"/>
      <c r="I8" s="72"/>
      <c r="J8" s="72"/>
      <c r="K8" s="72"/>
      <c r="L8" s="72"/>
      <c r="M8" s="3"/>
      <c r="AJ8" s="4" t="str">
        <f>IF(F2="給料等","賞与等",IF(F2="賞与等","給料等",1))</f>
        <v>賞与等</v>
      </c>
      <c r="AK8" s="5" t="s">
        <v>1</v>
      </c>
    </row>
    <row r="9" spans="1:37" ht="17.25">
      <c r="B9" s="75"/>
      <c r="C9" s="76"/>
      <c r="D9" s="47" t="str">
        <f>D5</f>
        <v>特別徴収の地方税</v>
      </c>
      <c r="E9" s="48"/>
      <c r="F9" s="49">
        <v>0</v>
      </c>
      <c r="G9" s="2"/>
      <c r="H9" s="2"/>
      <c r="I9" s="3"/>
      <c r="J9" s="3"/>
      <c r="K9" s="3"/>
      <c r="L9" s="3"/>
      <c r="M9" s="3"/>
      <c r="AJ9" s="6"/>
      <c r="AK9" s="4" t="s">
        <v>1</v>
      </c>
    </row>
    <row r="10" spans="1:37" ht="17.25" customHeight="1">
      <c r="B10" s="77"/>
      <c r="C10" s="78"/>
      <c r="D10" s="47" t="str">
        <f>D6</f>
        <v>社会保険料等</v>
      </c>
      <c r="E10" s="48"/>
      <c r="F10" s="49">
        <v>0</v>
      </c>
      <c r="G10" s="59"/>
      <c r="H10" s="60"/>
      <c r="I10" s="60"/>
      <c r="J10" s="60"/>
      <c r="K10" s="60"/>
      <c r="L10" s="60"/>
      <c r="M10" s="3"/>
      <c r="AJ10" s="6"/>
      <c r="AK10" s="4" t="s">
        <v>6</v>
      </c>
    </row>
    <row r="11" spans="1:37" ht="30.75" customHeight="1">
      <c r="B11" s="80" t="s">
        <v>55</v>
      </c>
      <c r="C11" s="80"/>
      <c r="D11" s="80"/>
      <c r="E11" s="80"/>
      <c r="F11" s="50">
        <v>0</v>
      </c>
      <c r="G11" s="61"/>
      <c r="H11" s="60"/>
      <c r="I11" s="60"/>
      <c r="J11" s="60"/>
      <c r="K11" s="60"/>
      <c r="L11" s="60"/>
      <c r="M11" s="3"/>
    </row>
    <row r="12" spans="1:37">
      <c r="C12" s="3"/>
      <c r="D12" s="3"/>
      <c r="E12" s="3"/>
      <c r="F12" s="3"/>
      <c r="G12" s="3"/>
      <c r="H12" s="3"/>
      <c r="I12" s="3"/>
      <c r="J12" s="3"/>
      <c r="K12" s="3"/>
      <c r="L12" s="3"/>
      <c r="M12" s="3"/>
    </row>
    <row r="13" spans="1:37" ht="30" customHeight="1">
      <c r="B13" s="81" t="s">
        <v>57</v>
      </c>
      <c r="C13" s="81"/>
      <c r="D13" s="81"/>
      <c r="E13" s="81"/>
      <c r="F13" s="81"/>
      <c r="G13" s="81"/>
      <c r="H13" s="81"/>
      <c r="I13" s="81"/>
      <c r="J13" s="81"/>
      <c r="K13" s="81"/>
      <c r="L13" s="81"/>
      <c r="M13" s="7"/>
    </row>
    <row r="14" spans="1:37" ht="49.5" customHeight="1">
      <c r="A14" s="8"/>
      <c r="B14" s="82" t="s">
        <v>62</v>
      </c>
      <c r="C14" s="82"/>
      <c r="D14" s="82"/>
      <c r="E14" s="82"/>
      <c r="F14" s="82"/>
      <c r="G14" s="82"/>
      <c r="H14" s="82"/>
      <c r="I14" s="82"/>
      <c r="J14" s="82"/>
      <c r="K14" s="82"/>
      <c r="L14" s="82"/>
      <c r="M14" s="54"/>
      <c r="N14" s="8"/>
    </row>
    <row r="15" spans="1:37" s="9" customFormat="1" ht="23.25" customHeight="1">
      <c r="B15" s="83" t="s">
        <v>7</v>
      </c>
      <c r="C15" s="83"/>
      <c r="D15" s="83"/>
      <c r="E15" s="83"/>
      <c r="F15" s="83"/>
      <c r="G15" s="83"/>
      <c r="H15" s="83"/>
      <c r="I15" s="83"/>
      <c r="J15" s="55" t="s">
        <v>8</v>
      </c>
      <c r="K15" s="83" t="s">
        <v>9</v>
      </c>
      <c r="L15" s="83"/>
    </row>
    <row r="16" spans="1:37" ht="30" customHeight="1">
      <c r="B16" s="84" t="str">
        <f>F2&amp;"の総支給額（手当等含む）"</f>
        <v>給料等の総支給額（手当等含む）</v>
      </c>
      <c r="C16" s="85"/>
      <c r="D16" s="85"/>
      <c r="E16" s="85"/>
      <c r="F16" s="85"/>
      <c r="G16" s="85"/>
      <c r="H16" s="85"/>
      <c r="I16" s="85"/>
      <c r="J16" s="10">
        <f>F3</f>
        <v>0</v>
      </c>
      <c r="K16" s="11" t="s">
        <v>10</v>
      </c>
      <c r="L16" s="12">
        <f>ROUNDDOWN(J16,-3)</f>
        <v>0</v>
      </c>
      <c r="M16" s="7"/>
    </row>
    <row r="17" spans="2:15" ht="30" customHeight="1">
      <c r="B17" s="62" t="s">
        <v>11</v>
      </c>
      <c r="C17" s="63"/>
      <c r="D17" s="13" t="s">
        <v>12</v>
      </c>
      <c r="E17" s="14" t="str">
        <f>F2&amp;"から源泉徴収される所得税額"</f>
        <v>給料等から源泉徴収される所得税額</v>
      </c>
      <c r="F17" s="15"/>
      <c r="G17" s="15"/>
      <c r="H17" s="15"/>
      <c r="I17" s="15"/>
      <c r="J17" s="16">
        <f>F4</f>
        <v>0</v>
      </c>
      <c r="K17" s="17" t="s">
        <v>13</v>
      </c>
      <c r="L17" s="18">
        <f>ROUNDUP(J17,-3)</f>
        <v>0</v>
      </c>
      <c r="M17" s="7"/>
    </row>
    <row r="18" spans="2:15" ht="30" customHeight="1">
      <c r="B18" s="64"/>
      <c r="C18" s="65"/>
      <c r="D18" s="13" t="s">
        <v>14</v>
      </c>
      <c r="E18" s="14" t="str">
        <f>F2&amp;"から特別徴収される住民税額"</f>
        <v>給料等から特別徴収される住民税額</v>
      </c>
      <c r="F18" s="15"/>
      <c r="G18" s="15"/>
      <c r="H18" s="15"/>
      <c r="I18" s="15"/>
      <c r="J18" s="16">
        <f>F5</f>
        <v>0</v>
      </c>
      <c r="K18" s="17" t="s">
        <v>40</v>
      </c>
      <c r="L18" s="18">
        <f>ROUNDUP(J18,-3)</f>
        <v>0</v>
      </c>
      <c r="M18" s="7"/>
    </row>
    <row r="19" spans="2:15" ht="30" customHeight="1">
      <c r="B19" s="64"/>
      <c r="C19" s="65"/>
      <c r="D19" s="13" t="s">
        <v>15</v>
      </c>
      <c r="E19" s="14" t="str">
        <f>F2&amp;"から控除される社会保険料の金額"</f>
        <v>給料等から控除される社会保険料の金額</v>
      </c>
      <c r="F19" s="15"/>
      <c r="G19" s="15"/>
      <c r="H19" s="15"/>
      <c r="I19" s="15"/>
      <c r="J19" s="16">
        <f>F6</f>
        <v>0</v>
      </c>
      <c r="K19" s="17" t="s">
        <v>41</v>
      </c>
      <c r="L19" s="18">
        <f>ROUNDUP(J19,-3)</f>
        <v>0</v>
      </c>
      <c r="M19" s="7"/>
    </row>
    <row r="20" spans="2:15" ht="30" customHeight="1">
      <c r="B20" s="66"/>
      <c r="C20" s="67"/>
      <c r="D20" s="19" t="s">
        <v>16</v>
      </c>
      <c r="E20" s="68" t="s">
        <v>17</v>
      </c>
      <c r="F20" s="69"/>
      <c r="G20" s="69"/>
      <c r="H20" s="69"/>
      <c r="I20" s="69"/>
      <c r="J20" s="20"/>
      <c r="K20" s="21" t="s">
        <v>42</v>
      </c>
      <c r="L20" s="22">
        <f>SUM(L17:L19)</f>
        <v>0</v>
      </c>
      <c r="M20" s="7"/>
    </row>
    <row r="21" spans="2:15" ht="30" customHeight="1">
      <c r="B21" s="87" t="str">
        <f>AJ8&amp;"の総支給額（手当等含む）"</f>
        <v>賞与等の総支給額（手当等含む）</v>
      </c>
      <c r="C21" s="88"/>
      <c r="D21" s="88"/>
      <c r="E21" s="88"/>
      <c r="F21" s="88"/>
      <c r="G21" s="88"/>
      <c r="H21" s="88"/>
      <c r="I21" s="88"/>
      <c r="J21" s="10">
        <f>F7</f>
        <v>0</v>
      </c>
      <c r="K21" s="11" t="s">
        <v>43</v>
      </c>
      <c r="L21" s="12">
        <f>ROUNDDOWN(J21,-3)</f>
        <v>0</v>
      </c>
      <c r="M21" s="7"/>
    </row>
    <row r="22" spans="2:15" ht="30" customHeight="1">
      <c r="B22" s="62" t="s">
        <v>11</v>
      </c>
      <c r="C22" s="63"/>
      <c r="D22" s="13" t="s">
        <v>12</v>
      </c>
      <c r="E22" s="14" t="str">
        <f>AJ8&amp;"から源泉徴収される所得税額"</f>
        <v>賞与等から源泉徴収される所得税額</v>
      </c>
      <c r="F22" s="15"/>
      <c r="G22" s="15"/>
      <c r="H22" s="15"/>
      <c r="I22" s="15"/>
      <c r="J22" s="16">
        <f>F8</f>
        <v>0</v>
      </c>
      <c r="K22" s="17" t="s">
        <v>44</v>
      </c>
      <c r="L22" s="18">
        <f>ROUNDUP(J22,-3)</f>
        <v>0</v>
      </c>
      <c r="M22" s="7"/>
    </row>
    <row r="23" spans="2:15" ht="30" customHeight="1">
      <c r="B23" s="64"/>
      <c r="C23" s="65"/>
      <c r="D23" s="13" t="s">
        <v>14</v>
      </c>
      <c r="E23" s="14" t="str">
        <f>AJ8&amp;"から特別徴収される住民税額"</f>
        <v>賞与等から特別徴収される住民税額</v>
      </c>
      <c r="F23" s="15"/>
      <c r="G23" s="15"/>
      <c r="H23" s="15"/>
      <c r="I23" s="15"/>
      <c r="J23" s="16">
        <f>F9</f>
        <v>0</v>
      </c>
      <c r="K23" s="17" t="s">
        <v>45</v>
      </c>
      <c r="L23" s="18">
        <f>ROUNDUP(J23,-3)</f>
        <v>0</v>
      </c>
      <c r="M23" s="7"/>
    </row>
    <row r="24" spans="2:15" ht="30" customHeight="1">
      <c r="B24" s="64"/>
      <c r="C24" s="65"/>
      <c r="D24" s="13" t="s">
        <v>15</v>
      </c>
      <c r="E24" s="14" t="str">
        <f>AJ8&amp;"から控除される社会保険料の金額"</f>
        <v>賞与等から控除される社会保険料の金額</v>
      </c>
      <c r="F24" s="15"/>
      <c r="G24" s="15"/>
      <c r="H24" s="15"/>
      <c r="I24" s="15"/>
      <c r="J24" s="16">
        <f>F10</f>
        <v>0</v>
      </c>
      <c r="K24" s="17" t="s">
        <v>46</v>
      </c>
      <c r="L24" s="18">
        <f>ROUNDUP(J24,-3)</f>
        <v>0</v>
      </c>
      <c r="M24" s="7"/>
    </row>
    <row r="25" spans="2:15" ht="30" customHeight="1">
      <c r="B25" s="66"/>
      <c r="C25" s="67"/>
      <c r="D25" s="19" t="s">
        <v>16</v>
      </c>
      <c r="E25" s="68" t="s">
        <v>17</v>
      </c>
      <c r="F25" s="69"/>
      <c r="G25" s="69"/>
      <c r="H25" s="69"/>
      <c r="I25" s="69"/>
      <c r="J25" s="20"/>
      <c r="K25" s="21" t="s">
        <v>47</v>
      </c>
      <c r="L25" s="22">
        <f>SUM(L22:L24)</f>
        <v>0</v>
      </c>
      <c r="M25" s="7"/>
    </row>
    <row r="26" spans="2:15" ht="30" customHeight="1">
      <c r="B26" s="89" t="s">
        <v>11</v>
      </c>
      <c r="C26" s="90"/>
      <c r="D26" s="23" t="s">
        <v>18</v>
      </c>
      <c r="E26" s="93" t="s">
        <v>19</v>
      </c>
      <c r="F26" s="94"/>
      <c r="G26" s="95" t="s">
        <v>20</v>
      </c>
      <c r="H26" s="96"/>
      <c r="I26" s="24">
        <f>F11</f>
        <v>0</v>
      </c>
      <c r="J26" s="25"/>
      <c r="K26" s="26" t="s">
        <v>48</v>
      </c>
      <c r="L26" s="27">
        <f>100000+(45000*I26)</f>
        <v>100000</v>
      </c>
      <c r="M26" s="28"/>
    </row>
    <row r="27" spans="2:15" ht="30" customHeight="1" thickBot="1">
      <c r="B27" s="91"/>
      <c r="C27" s="92"/>
      <c r="D27" s="29" t="s">
        <v>21</v>
      </c>
      <c r="E27" s="97" t="s">
        <v>49</v>
      </c>
      <c r="F27" s="98"/>
      <c r="G27" s="98"/>
      <c r="H27" s="98"/>
      <c r="I27" s="99"/>
      <c r="J27" s="30">
        <f>(L16+L21-L20-L25-L26)*20/100</f>
        <v>-20000</v>
      </c>
      <c r="K27" s="31" t="s">
        <v>50</v>
      </c>
      <c r="L27" s="32">
        <f>IF(J27&lt;0,0,ROUNDUP(J27,-3))</f>
        <v>0</v>
      </c>
      <c r="M27" s="33"/>
    </row>
    <row r="28" spans="2:15" ht="30" customHeight="1" thickTop="1" thickBot="1">
      <c r="B28" s="100" t="s">
        <v>22</v>
      </c>
      <c r="C28" s="101"/>
      <c r="D28" s="102"/>
      <c r="E28" s="103" t="s">
        <v>60</v>
      </c>
      <c r="F28" s="103"/>
      <c r="G28" s="103"/>
      <c r="H28" s="103"/>
      <c r="I28" s="103"/>
      <c r="J28" s="34"/>
      <c r="K28" s="35" t="s">
        <v>51</v>
      </c>
      <c r="L28" s="36">
        <f>(L16+L21)-(L20+L25+L26+L27)</f>
        <v>-100000</v>
      </c>
      <c r="M28" s="33"/>
    </row>
    <row r="29" spans="2:15" ht="30" customHeight="1" thickTop="1">
      <c r="B29" s="109" t="str">
        <f>F2&amp;"に係る差押可能金額"</f>
        <v>給料等に係る差押可能金額</v>
      </c>
      <c r="C29" s="110"/>
      <c r="D29" s="110"/>
      <c r="E29" s="110"/>
      <c r="F29" s="107" t="s">
        <v>61</v>
      </c>
      <c r="G29" s="107"/>
      <c r="H29" s="107"/>
      <c r="I29" s="107"/>
      <c r="J29" s="108"/>
      <c r="K29" s="37" t="s">
        <v>52</v>
      </c>
      <c r="L29" s="38">
        <f>IF(ISBLANK(O29),"",IF(O29&lt;0,0,O29))</f>
        <v>0</v>
      </c>
      <c r="M29" s="33"/>
      <c r="O29" s="1">
        <f>L16-L20-L26-IF(ROUNDUP((L16-L20-L26)*0.2,-3)&lt;0,0,ROUNDUP((L16-L20-L26)*0.2,-3))</f>
        <v>-100000</v>
      </c>
    </row>
    <row r="30" spans="2:15" ht="30" customHeight="1">
      <c r="B30" s="104" t="str">
        <f>$AJ$8&amp;"に係る差押可能金額"</f>
        <v>賞与等に係る差押可能金額</v>
      </c>
      <c r="C30" s="105"/>
      <c r="D30" s="105"/>
      <c r="E30" s="105"/>
      <c r="F30" s="105"/>
      <c r="G30" s="105"/>
      <c r="H30" s="105" t="s">
        <v>53</v>
      </c>
      <c r="I30" s="105"/>
      <c r="J30" s="106"/>
      <c r="K30" s="52" t="s">
        <v>54</v>
      </c>
      <c r="L30" s="53">
        <f>IF(ISBLANK(O30),"",IF(O30&lt;0,0,O30))</f>
        <v>0</v>
      </c>
      <c r="M30" s="33"/>
      <c r="O30" s="51">
        <f>L28-L29</f>
        <v>-100000</v>
      </c>
    </row>
    <row r="31" spans="2:15" ht="15" customHeight="1">
      <c r="C31" s="39"/>
      <c r="D31" s="39"/>
      <c r="E31" s="39"/>
      <c r="F31" s="39"/>
      <c r="G31" s="39"/>
      <c r="H31" s="39"/>
      <c r="I31" s="39"/>
      <c r="J31" s="39"/>
      <c r="K31" s="39"/>
      <c r="L31" s="39"/>
    </row>
    <row r="32" spans="2:15" ht="18" customHeight="1">
      <c r="B32" s="40" t="s">
        <v>23</v>
      </c>
      <c r="C32" s="39"/>
      <c r="D32" s="39"/>
      <c r="E32" s="39"/>
      <c r="F32" s="39"/>
      <c r="G32" s="39"/>
      <c r="H32" s="39"/>
      <c r="I32" s="39"/>
      <c r="J32" s="39"/>
      <c r="K32" s="39"/>
      <c r="L32" s="39"/>
    </row>
    <row r="33" spans="2:13" ht="25.5" customHeight="1">
      <c r="B33" s="41" t="s">
        <v>24</v>
      </c>
      <c r="C33" s="86" t="s">
        <v>25</v>
      </c>
      <c r="D33" s="86"/>
      <c r="E33" s="86"/>
      <c r="F33" s="86"/>
      <c r="G33" s="86"/>
      <c r="H33" s="86"/>
      <c r="I33" s="86"/>
      <c r="J33" s="86"/>
      <c r="K33" s="86"/>
      <c r="L33" s="86"/>
      <c r="M33" s="42"/>
    </row>
    <row r="34" spans="2:13" ht="13.5" customHeight="1">
      <c r="B34" s="43"/>
      <c r="C34" s="44" t="s">
        <v>26</v>
      </c>
      <c r="D34" s="45"/>
      <c r="E34" s="45"/>
      <c r="F34" s="45"/>
      <c r="G34" s="45"/>
      <c r="H34" s="45"/>
      <c r="I34" s="45"/>
      <c r="J34" s="45"/>
      <c r="K34" s="45"/>
      <c r="L34" s="45"/>
      <c r="M34" s="42"/>
    </row>
    <row r="35" spans="2:13" ht="13.5" customHeight="1">
      <c r="B35" s="43"/>
      <c r="C35" s="44" t="s">
        <v>27</v>
      </c>
      <c r="D35" s="45"/>
      <c r="E35" s="45"/>
      <c r="F35" s="45"/>
      <c r="G35" s="45"/>
      <c r="H35" s="45"/>
      <c r="I35" s="45"/>
      <c r="J35" s="45"/>
      <c r="K35" s="45"/>
      <c r="L35" s="45"/>
      <c r="M35" s="42"/>
    </row>
    <row r="36" spans="2:13" ht="13.5" customHeight="1">
      <c r="B36" s="41" t="s">
        <v>28</v>
      </c>
      <c r="C36" s="45" t="s">
        <v>29</v>
      </c>
      <c r="D36" s="45"/>
      <c r="E36" s="45"/>
      <c r="F36" s="45"/>
      <c r="G36" s="45"/>
      <c r="H36" s="45"/>
      <c r="I36" s="45"/>
      <c r="J36" s="45"/>
      <c r="K36" s="45"/>
      <c r="L36" s="45"/>
      <c r="M36" s="42"/>
    </row>
    <row r="37" spans="2:13" ht="39" customHeight="1">
      <c r="B37" s="41" t="s">
        <v>30</v>
      </c>
      <c r="C37" s="111" t="s">
        <v>31</v>
      </c>
      <c r="D37" s="111"/>
      <c r="E37" s="111"/>
      <c r="F37" s="111"/>
      <c r="G37" s="111"/>
      <c r="H37" s="111"/>
      <c r="I37" s="111"/>
      <c r="J37" s="111"/>
      <c r="K37" s="111"/>
      <c r="L37" s="111"/>
      <c r="M37" s="46"/>
    </row>
    <row r="38" spans="2:13" ht="39" customHeight="1">
      <c r="B38" s="41" t="s">
        <v>32</v>
      </c>
      <c r="C38" s="111" t="s">
        <v>33</v>
      </c>
      <c r="D38" s="86"/>
      <c r="E38" s="86"/>
      <c r="F38" s="86"/>
      <c r="G38" s="86"/>
      <c r="H38" s="86"/>
      <c r="I38" s="86"/>
      <c r="J38" s="86"/>
      <c r="K38" s="86"/>
      <c r="L38" s="86"/>
      <c r="M38" s="46"/>
    </row>
    <row r="39" spans="2:13" ht="39" customHeight="1">
      <c r="B39" s="41" t="s">
        <v>34</v>
      </c>
      <c r="C39" s="86" t="s">
        <v>35</v>
      </c>
      <c r="D39" s="86"/>
      <c r="E39" s="86"/>
      <c r="F39" s="86"/>
      <c r="G39" s="86"/>
      <c r="H39" s="86"/>
      <c r="I39" s="86"/>
      <c r="J39" s="86"/>
      <c r="K39" s="86"/>
      <c r="L39" s="86"/>
      <c r="M39" s="46"/>
    </row>
    <row r="40" spans="2:13" ht="25.5" customHeight="1">
      <c r="B40" s="41" t="s">
        <v>36</v>
      </c>
      <c r="C40" s="111" t="s">
        <v>37</v>
      </c>
      <c r="D40" s="111"/>
      <c r="E40" s="111"/>
      <c r="F40" s="111"/>
      <c r="G40" s="111"/>
      <c r="H40" s="111"/>
      <c r="I40" s="111"/>
      <c r="J40" s="111"/>
      <c r="K40" s="111"/>
      <c r="L40" s="111"/>
      <c r="M40" s="46"/>
    </row>
    <row r="41" spans="2:13" ht="15.75" customHeight="1">
      <c r="B41" s="41" t="s">
        <v>38</v>
      </c>
      <c r="C41" s="111" t="s">
        <v>39</v>
      </c>
      <c r="D41" s="111"/>
      <c r="E41" s="111"/>
      <c r="F41" s="111"/>
      <c r="G41" s="111"/>
      <c r="H41" s="111"/>
      <c r="I41" s="111"/>
      <c r="J41" s="111"/>
      <c r="K41" s="111"/>
      <c r="L41" s="111"/>
      <c r="M41" s="46"/>
    </row>
  </sheetData>
  <mergeCells count="32">
    <mergeCell ref="C37:L37"/>
    <mergeCell ref="C38:L38"/>
    <mergeCell ref="C39:L39"/>
    <mergeCell ref="C40:L40"/>
    <mergeCell ref="C41:L41"/>
    <mergeCell ref="C33:L33"/>
    <mergeCell ref="B21:I21"/>
    <mergeCell ref="B22:C25"/>
    <mergeCell ref="E25:I25"/>
    <mergeCell ref="B26:C27"/>
    <mergeCell ref="E26:F26"/>
    <mergeCell ref="G26:H26"/>
    <mergeCell ref="E27:I27"/>
    <mergeCell ref="B28:D28"/>
    <mergeCell ref="E28:I28"/>
    <mergeCell ref="B30:G30"/>
    <mergeCell ref="H30:J30"/>
    <mergeCell ref="F29:J29"/>
    <mergeCell ref="B29:E29"/>
    <mergeCell ref="B17:C20"/>
    <mergeCell ref="E20:I20"/>
    <mergeCell ref="B2:E2"/>
    <mergeCell ref="G2:L3"/>
    <mergeCell ref="B3:C6"/>
    <mergeCell ref="G5:L8"/>
    <mergeCell ref="B7:C10"/>
    <mergeCell ref="B11:E11"/>
    <mergeCell ref="B13:L13"/>
    <mergeCell ref="B14:L14"/>
    <mergeCell ref="B15:I15"/>
    <mergeCell ref="K15:L15"/>
    <mergeCell ref="B16:I16"/>
  </mergeCells>
  <phoneticPr fontId="3"/>
  <dataValidations count="2">
    <dataValidation type="list" imeMode="off" allowBlank="1" showInputMessage="1" showErrorMessage="1" sqref="F2">
      <formula1>給料等</formula1>
    </dataValidation>
    <dataValidation imeMode="off" allowBlank="1" showInputMessage="1" showErrorMessage="1" sqref="F3:F11"/>
  </dataValidations>
  <printOptions horizontalCentered="1" verticalCentered="1"/>
  <pageMargins left="0.78740157480314965" right="0.78740157480314965" top="0.39370078740157483"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賞与月</vt:lpstr>
      <vt:lpstr>賞与月!Print_Area</vt:lpstr>
      <vt:lpstr>賞与月!給料等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2020-10-30T06:19:04Z</cp:lastPrinted>
  <dcterms:created xsi:type="dcterms:W3CDTF">2020-10-20T06:20:48Z</dcterms:created>
  <dcterms:modified xsi:type="dcterms:W3CDTF">2020-10-30T06:21:19Z</dcterms:modified>
</cp:coreProperties>
</file>